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5480" windowHeight="8580" activeTab="2"/>
  </bookViews>
  <sheets>
    <sheet name="Прил 4 " sheetId="9" r:id="rId1"/>
    <sheet name="Прил 3 " sheetId="8" r:id="rId2"/>
    <sheet name="Прил №1" sheetId="7" r:id="rId3"/>
  </sheets>
  <calcPr calcId="144525"/>
</workbook>
</file>

<file path=xl/calcChain.xml><?xml version="1.0" encoding="utf-8"?>
<calcChain xmlns="http://schemas.openxmlformats.org/spreadsheetml/2006/main">
  <c r="F16" i="9" l="1"/>
  <c r="C16" i="9" s="1"/>
  <c r="D16" i="9"/>
  <c r="P106" i="7"/>
  <c r="Q38" i="7"/>
  <c r="Q42" i="7"/>
  <c r="Q56" i="7"/>
  <c r="Q69" i="7"/>
  <c r="Q77" i="7"/>
  <c r="Q81" i="7"/>
  <c r="Q87" i="7"/>
  <c r="Q91" i="7"/>
  <c r="Q95" i="7"/>
  <c r="Q99" i="7"/>
  <c r="Q103" i="7"/>
  <c r="P10" i="7"/>
  <c r="Q11" i="7"/>
  <c r="P11" i="7"/>
  <c r="Q17" i="7"/>
  <c r="P33" i="7"/>
  <c r="Q49" i="7"/>
  <c r="P49" i="7"/>
  <c r="Q53" i="7"/>
  <c r="P17" i="7"/>
  <c r="P25" i="7"/>
  <c r="Q34" i="7"/>
  <c r="P42" i="7"/>
  <c r="P41" i="7"/>
  <c r="P53" i="7"/>
  <c r="P56" i="7"/>
  <c r="Q59" i="7"/>
  <c r="P59" i="7"/>
  <c r="Q66" i="7"/>
  <c r="P66" i="7"/>
  <c r="P69" i="7"/>
  <c r="P76" i="7"/>
  <c r="P77" i="7"/>
  <c r="P86" i="7"/>
  <c r="P87" i="7"/>
  <c r="P91" i="7"/>
  <c r="P95" i="7"/>
  <c r="P99" i="7"/>
  <c r="P102" i="7"/>
  <c r="P103" i="7"/>
  <c r="I33" i="7" l="1"/>
  <c r="J33" i="7"/>
  <c r="K33" i="7"/>
  <c r="L33" i="7"/>
  <c r="M33" i="7"/>
  <c r="N33" i="7"/>
  <c r="E33" i="7"/>
  <c r="G33" i="7"/>
  <c r="J42" i="7" l="1"/>
  <c r="O42" i="7" l="1"/>
  <c r="E59" i="7" l="1"/>
  <c r="F102" i="7"/>
  <c r="K102" i="7"/>
  <c r="L102" i="7"/>
  <c r="L106" i="7" s="1"/>
  <c r="K86" i="7"/>
  <c r="L86" i="7"/>
  <c r="K106" i="7"/>
  <c r="H91" i="7"/>
  <c r="I91" i="7"/>
  <c r="J91" i="7"/>
  <c r="K91" i="7"/>
  <c r="L91" i="7"/>
  <c r="M91" i="7"/>
  <c r="N91" i="7"/>
  <c r="O91" i="7"/>
  <c r="F91" i="7"/>
  <c r="G91" i="7"/>
  <c r="E91" i="7"/>
  <c r="F87" i="7"/>
  <c r="G87" i="7"/>
  <c r="H87" i="7"/>
  <c r="I87" i="7"/>
  <c r="J87" i="7"/>
  <c r="K87" i="7"/>
  <c r="L87" i="7"/>
  <c r="M87" i="7"/>
  <c r="N87" i="7"/>
  <c r="O87" i="7"/>
  <c r="E87" i="7"/>
  <c r="F69" i="7"/>
  <c r="G69" i="7"/>
  <c r="H69" i="7"/>
  <c r="I69" i="7"/>
  <c r="J69" i="7"/>
  <c r="K69" i="7"/>
  <c r="L69" i="7"/>
  <c r="M69" i="7"/>
  <c r="N69" i="7"/>
  <c r="O69" i="7"/>
  <c r="E69" i="7"/>
  <c r="F66" i="7"/>
  <c r="G66" i="7"/>
  <c r="H66" i="7"/>
  <c r="I66" i="7"/>
  <c r="J66" i="7"/>
  <c r="K66" i="7"/>
  <c r="L66" i="7"/>
  <c r="M66" i="7"/>
  <c r="N66" i="7"/>
  <c r="O66" i="7"/>
  <c r="E66" i="7"/>
  <c r="F49" i="7"/>
  <c r="G49" i="7"/>
  <c r="H49" i="7"/>
  <c r="I49" i="7"/>
  <c r="J49" i="7"/>
  <c r="K49" i="7"/>
  <c r="L49" i="7"/>
  <c r="M49" i="7"/>
  <c r="N49" i="7"/>
  <c r="O49" i="7"/>
  <c r="E49" i="7"/>
  <c r="F10" i="7"/>
  <c r="K10" i="7"/>
  <c r="L10" i="7"/>
  <c r="F76" i="7"/>
  <c r="K76" i="7"/>
  <c r="L76" i="7"/>
  <c r="F103" i="7"/>
  <c r="G103" i="7"/>
  <c r="G102" i="7" s="1"/>
  <c r="H103" i="7"/>
  <c r="H102" i="7" s="1"/>
  <c r="I103" i="7"/>
  <c r="I102" i="7" s="1"/>
  <c r="J103" i="7"/>
  <c r="J102" i="7" s="1"/>
  <c r="K103" i="7"/>
  <c r="L103" i="7"/>
  <c r="M103" i="7"/>
  <c r="M102" i="7" s="1"/>
  <c r="N103" i="7"/>
  <c r="N102" i="7" s="1"/>
  <c r="O103" i="7"/>
  <c r="O102" i="7" s="1"/>
  <c r="E103" i="7"/>
  <c r="F99" i="7"/>
  <c r="G99" i="7"/>
  <c r="H99" i="7"/>
  <c r="I99" i="7"/>
  <c r="J99" i="7"/>
  <c r="K99" i="7"/>
  <c r="L99" i="7"/>
  <c r="M99" i="7"/>
  <c r="N99" i="7"/>
  <c r="O99" i="7"/>
  <c r="E99" i="7"/>
  <c r="F95" i="7"/>
  <c r="G95" i="7"/>
  <c r="H95" i="7"/>
  <c r="I95" i="7"/>
  <c r="J95" i="7"/>
  <c r="K95" i="7"/>
  <c r="L95" i="7"/>
  <c r="M95" i="7"/>
  <c r="N95" i="7"/>
  <c r="O95" i="7"/>
  <c r="E95" i="7"/>
  <c r="F81" i="7"/>
  <c r="G81" i="7"/>
  <c r="H81" i="7"/>
  <c r="I81" i="7"/>
  <c r="J81" i="7"/>
  <c r="K81" i="7"/>
  <c r="L81" i="7"/>
  <c r="M81" i="7"/>
  <c r="N81" i="7"/>
  <c r="O81" i="7"/>
  <c r="E81" i="7"/>
  <c r="E34" i="7"/>
  <c r="F33" i="7"/>
  <c r="K17" i="7"/>
  <c r="L17" i="7"/>
  <c r="M17" i="7"/>
  <c r="E102" i="7" l="1"/>
  <c r="O86" i="7"/>
  <c r="N86" i="7"/>
  <c r="G86" i="7"/>
  <c r="I86" i="7"/>
  <c r="M86" i="7"/>
  <c r="H86" i="7"/>
  <c r="J86" i="7"/>
  <c r="E86" i="7"/>
  <c r="L41" i="7"/>
  <c r="K41" i="7"/>
  <c r="F41" i="7"/>
  <c r="M59" i="7"/>
  <c r="N59" i="7"/>
  <c r="O59" i="7"/>
  <c r="F59" i="7"/>
  <c r="G59" i="7"/>
  <c r="H59" i="7"/>
  <c r="I59" i="7"/>
  <c r="J59" i="7"/>
  <c r="K59" i="7"/>
  <c r="L59" i="7"/>
  <c r="F56" i="7" l="1"/>
  <c r="G56" i="7"/>
  <c r="I77" i="7" l="1"/>
  <c r="I76" i="7" s="1"/>
  <c r="I56" i="7"/>
  <c r="I53" i="7"/>
  <c r="I46" i="7"/>
  <c r="I42" i="7"/>
  <c r="I38" i="7"/>
  <c r="I34" i="7"/>
  <c r="I25" i="7"/>
  <c r="I17" i="7"/>
  <c r="I11" i="7"/>
  <c r="I10" i="7" l="1"/>
  <c r="I41" i="7"/>
  <c r="J56" i="7"/>
  <c r="I106" i="7" l="1"/>
  <c r="D15" i="9" s="1"/>
  <c r="F15" i="9" s="1"/>
  <c r="C15" i="9" s="1"/>
  <c r="O77" i="7"/>
  <c r="O76" i="7" s="1"/>
  <c r="N77" i="7"/>
  <c r="N76" i="7" s="1"/>
  <c r="M77" i="7"/>
  <c r="M76" i="7" s="1"/>
  <c r="L77" i="7"/>
  <c r="K77" i="7"/>
  <c r="J77" i="7"/>
  <c r="J76" i="7" s="1"/>
  <c r="H77" i="7"/>
  <c r="H76" i="7" s="1"/>
  <c r="G77" i="7"/>
  <c r="G76" i="7" s="1"/>
  <c r="F77" i="7"/>
  <c r="E77" i="7"/>
  <c r="E76" i="7" s="1"/>
  <c r="O56" i="7"/>
  <c r="N56" i="7"/>
  <c r="M56" i="7"/>
  <c r="L56" i="7"/>
  <c r="K56" i="7"/>
  <c r="H56" i="7"/>
  <c r="E56" i="7"/>
  <c r="O53" i="7"/>
  <c r="N53" i="7"/>
  <c r="M53" i="7"/>
  <c r="L53" i="7"/>
  <c r="K53" i="7"/>
  <c r="J53" i="7"/>
  <c r="H53" i="7"/>
  <c r="G53" i="7"/>
  <c r="F53" i="7"/>
  <c r="E53" i="7"/>
  <c r="O46" i="7"/>
  <c r="N46" i="7"/>
  <c r="M46" i="7"/>
  <c r="L46" i="7"/>
  <c r="K46" i="7"/>
  <c r="J46" i="7"/>
  <c r="H46" i="7"/>
  <c r="G46" i="7"/>
  <c r="F46" i="7"/>
  <c r="E46" i="7"/>
  <c r="N42" i="7"/>
  <c r="M42" i="7"/>
  <c r="L42" i="7"/>
  <c r="K42" i="7"/>
  <c r="H42" i="7"/>
  <c r="G42" i="7"/>
  <c r="F42" i="7"/>
  <c r="E42" i="7"/>
  <c r="O38" i="7"/>
  <c r="N38" i="7"/>
  <c r="M38" i="7"/>
  <c r="L38" i="7"/>
  <c r="K38" i="7"/>
  <c r="J38" i="7"/>
  <c r="H38" i="7"/>
  <c r="G38" i="7"/>
  <c r="F38" i="7"/>
  <c r="E38" i="7"/>
  <c r="O34" i="7"/>
  <c r="O33" i="7" s="1"/>
  <c r="N34" i="7"/>
  <c r="M34" i="7"/>
  <c r="L34" i="7"/>
  <c r="K34" i="7"/>
  <c r="J34" i="7"/>
  <c r="H34" i="7"/>
  <c r="H33" i="7" s="1"/>
  <c r="G34" i="7"/>
  <c r="F34" i="7"/>
  <c r="O25" i="7"/>
  <c r="N25" i="7"/>
  <c r="M25" i="7"/>
  <c r="L25" i="7"/>
  <c r="K25" i="7"/>
  <c r="J25" i="7"/>
  <c r="H25" i="7"/>
  <c r="G25" i="7"/>
  <c r="F25" i="7"/>
  <c r="E25" i="7"/>
  <c r="Q25" i="7" s="1"/>
  <c r="O17" i="7"/>
  <c r="N17" i="7"/>
  <c r="J17" i="7"/>
  <c r="H17" i="7"/>
  <c r="G17" i="7"/>
  <c r="F17" i="7"/>
  <c r="E17" i="7"/>
  <c r="O11" i="7"/>
  <c r="N11" i="7"/>
  <c r="M11" i="7"/>
  <c r="L11" i="7"/>
  <c r="K11" i="7"/>
  <c r="J11" i="7"/>
  <c r="H11" i="7"/>
  <c r="G11" i="7"/>
  <c r="F11" i="7"/>
  <c r="E11" i="7"/>
  <c r="O41" i="7" l="1"/>
  <c r="N10" i="7"/>
  <c r="J41" i="7"/>
  <c r="H41" i="7"/>
  <c r="Q46" i="7"/>
  <c r="M10" i="7"/>
  <c r="E10" i="7"/>
  <c r="N41" i="7"/>
  <c r="N106" i="7" s="1"/>
  <c r="O10" i="7"/>
  <c r="M41" i="7"/>
  <c r="H10" i="7"/>
  <c r="J10" i="7"/>
  <c r="G41" i="7"/>
  <c r="G10" i="7"/>
  <c r="O106" i="7" l="1"/>
  <c r="D10" i="9" s="1"/>
  <c r="F10" i="9" s="1"/>
  <c r="C10" i="9" s="1"/>
  <c r="M106" i="7"/>
  <c r="D11" i="9" s="1"/>
  <c r="F11" i="9" s="1"/>
  <c r="C11" i="9" s="1"/>
  <c r="J106" i="7"/>
  <c r="D12" i="9" s="1"/>
  <c r="F12" i="9" s="1"/>
  <c r="C12" i="9" s="1"/>
  <c r="D9" i="9"/>
  <c r="F9" i="9" s="1"/>
  <c r="C9" i="9" s="1"/>
  <c r="H106" i="7"/>
  <c r="D13" i="9" s="1"/>
  <c r="F13" i="9" s="1"/>
  <c r="C13" i="9" s="1"/>
  <c r="G106" i="7"/>
  <c r="D14" i="9" s="1"/>
  <c r="F14" i="9" s="1"/>
  <c r="C14" i="9" s="1"/>
  <c r="F106" i="7"/>
  <c r="E41" i="7"/>
  <c r="E106" i="7" s="1"/>
  <c r="D8" i="9" s="1"/>
  <c r="F8" i="9" s="1"/>
  <c r="C8" i="9" s="1"/>
  <c r="C17" i="9" l="1"/>
</calcChain>
</file>

<file path=xl/sharedStrings.xml><?xml version="1.0" encoding="utf-8"?>
<sst xmlns="http://schemas.openxmlformats.org/spreadsheetml/2006/main" count="261" uniqueCount="224">
  <si>
    <t xml:space="preserve">Приложение №1 </t>
  </si>
  <si>
    <t>к Методике балльной оценки качества финансового менеджмента, осуществляемого главными распорядителями бюджетных средств</t>
  </si>
  <si>
    <t xml:space="preserve"> </t>
  </si>
  <si>
    <t>ПЕРЕЧЕНЬ ПОКАЗАТЕЛЕЙ БАЛЛЬНОЙ ОЦЕНКИ КАЧЕСТВА ФИНАНСОВОГО МЕНЕДЖМЕНТА</t>
  </si>
  <si>
    <t xml:space="preserve">Наименование    </t>
  </si>
  <si>
    <t>показателя</t>
  </si>
  <si>
    <t>Расчет показателя (Р)</t>
  </si>
  <si>
    <t>Единица</t>
  </si>
  <si>
    <t>измерения</t>
  </si>
  <si>
    <t>Максимальная суммарная оценка по направлению/ оценка по показателю</t>
  </si>
  <si>
    <t>1. Оценка механизмов формирования бюджета муниципального образования</t>
  </si>
  <si>
    <t>день</t>
  </si>
  <si>
    <t xml:space="preserve">Р1 = 0                              </t>
  </si>
  <si>
    <t xml:space="preserve">Р1 = 1                              </t>
  </si>
  <si>
    <t xml:space="preserve">Р1 = 2                              </t>
  </si>
  <si>
    <t xml:space="preserve">Р1 = 3                              </t>
  </si>
  <si>
    <t xml:space="preserve">Р1 = 4                              </t>
  </si>
  <si>
    <t xml:space="preserve">1.2. Р2 Полнота общей информации о расходных  обязательствах    </t>
  </si>
  <si>
    <t>%</t>
  </si>
  <si>
    <t>от 0,5% до 1%</t>
  </si>
  <si>
    <t>от 1% до 5%</t>
  </si>
  <si>
    <t>от 5% до 15%</t>
  </si>
  <si>
    <t>от 15% до 30%</t>
  </si>
  <si>
    <t>5</t>
  </si>
  <si>
    <t>Максимальная суммарная оценка качества финансового менеджмента ГРБС</t>
  </si>
  <si>
    <t>Управление культуры</t>
  </si>
  <si>
    <t>Управление здравоохранения</t>
  </si>
  <si>
    <t>Управление образованием</t>
  </si>
  <si>
    <t>Администрация МО</t>
  </si>
  <si>
    <t>Отдел молодежи</t>
  </si>
  <si>
    <t>Итого</t>
  </si>
  <si>
    <t>Совет МО</t>
  </si>
  <si>
    <t>ФУ администрации МО</t>
  </si>
  <si>
    <t>КСП</t>
  </si>
  <si>
    <t>Управ-ление ГО и ЧС</t>
  </si>
  <si>
    <t>Приложение №3</t>
  </si>
  <si>
    <t>Наименование направлений оценки, показателей</t>
  </si>
  <si>
    <t xml:space="preserve">1. Оценка механизмов формирования бюджета муниципального образования               </t>
  </si>
  <si>
    <t>Р1</t>
  </si>
  <si>
    <t xml:space="preserve">Своевременность представления реестра расходных  обязательств ГРБС  (далее – РРО)       </t>
  </si>
  <si>
    <t>Р2</t>
  </si>
  <si>
    <t xml:space="preserve">Полнота общей информации о расходных  обязательствах    </t>
  </si>
  <si>
    <t>Р3</t>
  </si>
  <si>
    <t>Р4</t>
  </si>
  <si>
    <t>Р5</t>
  </si>
  <si>
    <t>Р6</t>
  </si>
  <si>
    <t>Р7</t>
  </si>
  <si>
    <t>Р8</t>
  </si>
  <si>
    <t>Р9</t>
  </si>
  <si>
    <t>Р10</t>
  </si>
  <si>
    <t>Р11</t>
  </si>
  <si>
    <t>Р12</t>
  </si>
  <si>
    <t>Р13</t>
  </si>
  <si>
    <t>Р14</t>
  </si>
  <si>
    <t>Р15</t>
  </si>
  <si>
    <t>Р16</t>
  </si>
  <si>
    <t>Р17</t>
  </si>
  <si>
    <t>Р18</t>
  </si>
  <si>
    <t>Р19</t>
  </si>
  <si>
    <t>Р20</t>
  </si>
  <si>
    <t>Средняя оценка по показателю (SP)</t>
  </si>
  <si>
    <t>ГРБС, получившие  неудовлетворительную оценку по показателю</t>
  </si>
  <si>
    <t>ГРБС,  получившие лучшую  оценку по показателю</t>
  </si>
  <si>
    <t>ГРБС, к  которым   показатель не применим</t>
  </si>
  <si>
    <t>№  п/п</t>
  </si>
  <si>
    <t>Приложение №4</t>
  </si>
  <si>
    <t>Наименование ГРБС</t>
  </si>
  <si>
    <t>X</t>
  </si>
  <si>
    <t xml:space="preserve">№ п/п </t>
  </si>
  <si>
    <t>Рейтинговая оценка ®</t>
  </si>
  <si>
    <t>Суммарная  оценка качества финансового  менеджмента  (КФМ)</t>
  </si>
  <si>
    <t xml:space="preserve">Максимальная оценка качества финансового менеджмента  (MAX) </t>
  </si>
  <si>
    <t>средний показатель</t>
  </si>
  <si>
    <t>ФУ администрации</t>
  </si>
  <si>
    <t xml:space="preserve">Оценка среднего уровня качества финансового  менеджмента ГРБС (MR)           </t>
  </si>
  <si>
    <t>Уровень качества финансового мененжмен-та по сумме оценок ГРБС по применимым к ним показателям ( G)</t>
  </si>
  <si>
    <t>СВОДНЫЙ РЕЙТИНГ ГЛАВНЫХ РАСПОРЯДИТЕЛЕЙ БЮДЖЕТНЫХ СРЕДСТВ  КРЫМСКОГО РАЙОНА ПО КАЧЕСТВУ ФИНАНСОВОГО МЕНЕДЖМЕНТА</t>
  </si>
  <si>
    <t xml:space="preserve">РЕЗУЛЬТАТЫ АНАЛИЗА КАЧЕСТВА ФИНАНСОВОГО МЕНЕДЖМЕНТА </t>
  </si>
  <si>
    <t>Главных распорядителей средств Крымского района</t>
  </si>
  <si>
    <t>ГЛАВНЫХ РАСПОРЯДИТЕЛЕЙ БЮДЖЕТНЫХ СРЕДСТВ Крымского района</t>
  </si>
  <si>
    <t>Управление ФК и спорта</t>
  </si>
  <si>
    <t>Управление образования</t>
  </si>
  <si>
    <t>Заместитель главы муниципального образования</t>
  </si>
  <si>
    <t>Крымский район,</t>
  </si>
  <si>
    <t>Начальник финансового управления</t>
  </si>
  <si>
    <t>Г.И.Макарян</t>
  </si>
  <si>
    <t>начальник финансового управления</t>
  </si>
  <si>
    <t>Управление культуры, управление образования,   администрация МО, отдел молодежи,  Совет МО, КСП, ФУ администрации,Управление ФК и С</t>
  </si>
  <si>
    <t>Управление культуры, управление образования, управление ФК и спорта,  администрация МО, отдел молодежи, Совет МО, КСП, ФУ администрации</t>
  </si>
  <si>
    <t>1.1. Р1. Своевременность представления реестра расходных обязательств</t>
  </si>
  <si>
    <t>Р2=100%</t>
  </si>
  <si>
    <t>Р2≥95%</t>
  </si>
  <si>
    <t>Р2≥90%</t>
  </si>
  <si>
    <t>Р2≥80%</t>
  </si>
  <si>
    <t>Р2≥70%</t>
  </si>
  <si>
    <t>Р2&lt; 70%</t>
  </si>
  <si>
    <t>При наличии подведомственных ПБС:</t>
  </si>
  <si>
    <t>Р3-если правовой акт ГРБС полностью соответствует требованиям пунктов 1-4</t>
  </si>
  <si>
    <t>Р3 – если правовой акт ГРБС не соответствует хотя бы одному из требований пунктов 1-4</t>
  </si>
  <si>
    <t>При отсутствии подведомственных ПБС:</t>
  </si>
  <si>
    <t>Р3- если правовой акт ГРБС полностью соответствует требованиям пунктов 1, 3 и 4</t>
  </si>
  <si>
    <t>Р3- если правовой акт ГРБС не соответствует хотя бы одному из требований пунктов 1, 3, 4</t>
  </si>
  <si>
    <t>Р3- если правовой акт ГРБС не утвержден или не соответствует двум и более требованиям пунктов 1, 3, 4</t>
  </si>
  <si>
    <t>1.3. Р3 Качество правового акта, регулирующего порядок составления, утверждения и ведения бюджетных смет</t>
  </si>
  <si>
    <t>2. Бюджетное планирование и исполнение местного бюджета в части доходов</t>
  </si>
  <si>
    <t>Р4≥100%</t>
  </si>
  <si>
    <t>Р4≥95%</t>
  </si>
  <si>
    <t>Р4&lt;95%</t>
  </si>
  <si>
    <t>2.1. Р4 Качество планирования поступлений налоговых и неналоговых доходов местного бюджета</t>
  </si>
  <si>
    <t>2.2. Р5 Качество администрирования доходов по возврату из местного бюджета неиспользованных остатков межбюджетных трансфертов, имеющих целевое назначение (далее - целевых остатков прошлых лет), в краевой бюджет</t>
  </si>
  <si>
    <t>Р5=100%</t>
  </si>
  <si>
    <t>Р5&lt;100%</t>
  </si>
  <si>
    <t>3. Бюджетное планирование и исполнение местного бюджета в части расходов</t>
  </si>
  <si>
    <t>3.1. Р6 Качество осуществления равномерности расходов</t>
  </si>
  <si>
    <t>35%&gt;Р6≤40%</t>
  </si>
  <si>
    <t>40%&gt;Р6≤45%</t>
  </si>
  <si>
    <t>Р6&gt;45%</t>
  </si>
  <si>
    <t>Р7≥97%</t>
  </si>
  <si>
    <t>P7&lt;97%</t>
  </si>
  <si>
    <t>Р8&lt;0 (снижение Кт задолженности)</t>
  </si>
  <si>
    <t>Р8=0 (Кт задолженность не изменилась)</t>
  </si>
  <si>
    <t>Р8&gt;0 (допущен рост Кт задолженности)</t>
  </si>
  <si>
    <t>Тыс.руб.</t>
  </si>
  <si>
    <t>Р9 = 0</t>
  </si>
  <si>
    <t>Р9 &gt; 0</t>
  </si>
  <si>
    <t xml:space="preserve">3.4. Р9 Наличие просроченной кредиторской задолженности по расходам
</t>
  </si>
  <si>
    <t>Р10≤10%</t>
  </si>
  <si>
    <t>Р10&gt;10%</t>
  </si>
  <si>
    <t>Р11 ≥ 50%</t>
  </si>
  <si>
    <t>Р11 ≥40%</t>
  </si>
  <si>
    <t>Р11≥ 30%</t>
  </si>
  <si>
    <t>Р11≥ 20%</t>
  </si>
  <si>
    <t>Р11≥ 10%</t>
  </si>
  <si>
    <t>Р11&lt; 10%</t>
  </si>
  <si>
    <t xml:space="preserve">3.6. Р11 Доля бюджетных 
ассигнований, запланированных на реализацию муниципальных программ           
</t>
  </si>
  <si>
    <t xml:space="preserve">3.7. Р12 Своевременное составление  бюджетной росписи ГРБС и внесение изменений в нее     </t>
  </si>
  <si>
    <t>-бюджетная роспись ГРБС составлена (внесены изменения) с нарушением установленных сроков</t>
  </si>
  <si>
    <t xml:space="preserve">-бюджетная роспись ГРБС составлена
(внесены  изменения)  с  нарушением
установленных сроков
</t>
  </si>
  <si>
    <t xml:space="preserve">3.8. Р13. Объем неисполненных бюджетных ассигнований на конец отчетного финансового года (без учета целевых средств переходящих на следующий финансовый год)
</t>
  </si>
  <si>
    <t>Р13 &lt; 0,5%</t>
  </si>
  <si>
    <t>Р13 &gt; 30%</t>
  </si>
  <si>
    <t>4. Контроль и аудит</t>
  </si>
  <si>
    <t>Р14=0</t>
  </si>
  <si>
    <t>Р14≥1</t>
  </si>
  <si>
    <t>дней</t>
  </si>
  <si>
    <t xml:space="preserve">4.2. Р15 Наличие на официальном сайте в сети Интернет по размещению информации о муниципальных учреждениях (www.bus.gov.ru) установленного перечня сведений о муниципальных учреждениях (плановые показатели на отчетный финансовый год и фактические показатели за год, предшествующему отчетному финансовому году)
</t>
  </si>
  <si>
    <t>Р15≥99%</t>
  </si>
  <si>
    <t>Р15≥85%</t>
  </si>
  <si>
    <t>Р15≥75%</t>
  </si>
  <si>
    <t>Р15&lt;75%</t>
  </si>
  <si>
    <t xml:space="preserve">5. Кадровый потенциал сотрудников, осуществляющих финансово-экономическую деятельность 
главного распорядителя бюджетных средств*
</t>
  </si>
  <si>
    <t xml:space="preserve">3.2. Р7 Эффективность использования межбюджетных трансфертов, имеющих целевое назначение, полученных из краевого бюджета
</t>
  </si>
  <si>
    <t xml:space="preserve">3.3. Р8 Изменение кредиторской задолженности ГРБС и подведомственных ему муниципальных учреждений в отчетном периоде
</t>
  </si>
  <si>
    <t xml:space="preserve">3.5. Р10 Несоответствие расчетно-платежных документов, представленных в управление, требованиям бюджетного законодательства Российской Федерации
</t>
  </si>
  <si>
    <t xml:space="preserve">4.1. Р14 Своевременность представления в управление материалов и сведений, необходимых для проведения мониторинга качества финансового менеджмента главных распорядителей средств местного бюджета, главных администраторов доходов (источников финансирования дефицита) местного бюджета
</t>
  </si>
  <si>
    <t xml:space="preserve">5.1. Р16 Квалификация сотрудников, осуществляющих финансово-экономическую деятельность
</t>
  </si>
  <si>
    <t>Р16≥120%</t>
  </si>
  <si>
    <t>100% ≤Р16&lt;120%</t>
  </si>
  <si>
    <t>Р16&lt; 100%</t>
  </si>
  <si>
    <t xml:space="preserve">5.2. Р17 Дополнительное профессиональное образование сотрудников, осуществляющих финансово-экономическую деятельность
</t>
  </si>
  <si>
    <t>Р17=100%</t>
  </si>
  <si>
    <t>100%&lt;Р17≥80%</t>
  </si>
  <si>
    <t>Р17&lt;80%</t>
  </si>
  <si>
    <t xml:space="preserve">5.3. Р18 Укомплектованность должностей сотрудниками, осуществляющих финансово-экономическую деятельность
</t>
  </si>
  <si>
    <t>Р18=100%</t>
  </si>
  <si>
    <t>100%&lt;Р18≥80%</t>
  </si>
  <si>
    <t>Р18&lt;80%</t>
  </si>
  <si>
    <t xml:space="preserve">5.4. Р19 Количество сотрудников, осуществляющих финансово-экономическую деятельность ГРБС, имеющих стаж работы в финансово-экономической сфере более трех лет, по состоянию на 1 января текущего финансового года
</t>
  </si>
  <si>
    <t>Р19≥50%</t>
  </si>
  <si>
    <t>Р19&lt;50%</t>
  </si>
  <si>
    <t>6. Оценка исполнения судебных актов</t>
  </si>
  <si>
    <t>Р20 = 0</t>
  </si>
  <si>
    <t>Р20 &gt; 0</t>
  </si>
  <si>
    <t xml:space="preserve">6.1 Р20 Доля средств, подлежащая взысканию по исполнительным   документам,         предусматривающих обращение взыскания на средства  бюджета по денежным обязательствам бюджетных учреждений
</t>
  </si>
  <si>
    <t>Качество правового акта, регулирующего порядок составления, утверждения и ведения бюджетных смет</t>
  </si>
  <si>
    <t>Управление ФК и С</t>
  </si>
  <si>
    <t>Качество планирования поступлений налоговых и неналоговых доходов местного бюджета</t>
  </si>
  <si>
    <t>Качество администрирования доходов по возврату из местного бюджета неиспользованных остатков межбюджетных трансфертов, имеющих целевое назначение (далее - целевых остатков прошлых лет), в краевой бюджет</t>
  </si>
  <si>
    <t>Качество осуществления равномерности расходов</t>
  </si>
  <si>
    <t>Эффективность использования межбюджетных трансфертов, имеющих целевое назначение, полученных из краевого бюджета</t>
  </si>
  <si>
    <t>Изменение кредиторской задолженности ГРБС и подведомственных ему муниципальных учреждений в отчетном периоде</t>
  </si>
  <si>
    <t>Наличие просроченной кредиторской задолженности по расходам</t>
  </si>
  <si>
    <t>Несоответствие расчетно-платежных документов, представленных в управление, требованиям бюджетного законодательства Российской Федерации</t>
  </si>
  <si>
    <t xml:space="preserve">Доля бюджетных 
ассигнований, запланированных на реализацию муниципальных программ           
</t>
  </si>
  <si>
    <t xml:space="preserve">Совет МО, КСП, </t>
  </si>
  <si>
    <t xml:space="preserve">Своевременное составление  бюджетной росписи ГРБС и внесение изменений в нее     </t>
  </si>
  <si>
    <t>Объем неисполненных бюджетных ассигнований на конец отчетного финансового года (без учета целевых средств переходящих на следующий финансовый год)</t>
  </si>
  <si>
    <t>Своевременность представления в управление материалов и сведений, необходимых для проведения мониторинга качества финансового менеджмента главных распорядителей средств местного бюджета, главных администраторов доходов (источников финансирования дефицита) местного бюджета</t>
  </si>
  <si>
    <t>Наличие на официальном сайте в сети Интернет по размещению информации о муниципальных учреждениях (www.bus.gov.ru) установленного перечня сведений о муниципальных учреждениях (плановые показатели на отчетный финансовый год и фактические показатели за год, предшествующему отчетному финансовому году)</t>
  </si>
  <si>
    <t>Квалификация сотрудников, осуществляющих финансово-экономическую деятельность</t>
  </si>
  <si>
    <t>Дополнительное профессиональное образование сотрудников, осуществляющих финансово-экономическую деятельность</t>
  </si>
  <si>
    <t>Укомплектованность должностей сотрудниками, осуществляющих финансово-экономическую деятельность</t>
  </si>
  <si>
    <t>Количество сотрудников, осуществляющих финансово-экономическую деятельность ГРБС, имеющих стаж работы в финансово-экономической сфере более трех лет, по состоянию на 1 января текущего финансового года</t>
  </si>
  <si>
    <t>Доля средств, подлежащая взысканию по исполнительным   документам,         предусматривающих обращение взыскания на средства  бюджета по денежным обязательствам бюджетных учреждений</t>
  </si>
  <si>
    <t xml:space="preserve">6. Оценка исполнения судебных актов      </t>
  </si>
  <si>
    <t>к Положению о мониторинге качества финансового менеджмента главных распорядителей средств местного бюджета, главных администраторов доходов (источников финансирования дефицита) местного бюджета</t>
  </si>
  <si>
    <t>Управление ФК и С, управление культуры</t>
  </si>
  <si>
    <t>администрация МО, ФУ администрации</t>
  </si>
  <si>
    <t>Управление культуры, управление образования,  отдел молодежи, управление ФК и С</t>
  </si>
  <si>
    <t>Управление культуры, управление образования,   администрация МО,  Совет МО, КСП, ФУ администрации, управление ФК и С, отдел молодежи</t>
  </si>
  <si>
    <t>Управление культуры, управление образования, управление ФК и спорта, администрация МО, отдел молодежи</t>
  </si>
  <si>
    <t xml:space="preserve">ОКС </t>
  </si>
  <si>
    <t>Управление культуры, управление образования,   администрация МО, отдел молодежи,  Совет МО, КСП, ФУ администрации,Управление ФК и С, Отдел молодежи, ОКС</t>
  </si>
  <si>
    <t>управление образования,   администрация МО, отдел молодежи,  Совет МО, КСП, ФУ администрации, ОКС</t>
  </si>
  <si>
    <t>управление образования,   администрация МО, отдел молодежи,  Совет МО, КСП, ФУ администрации, отдел молодежи,ОКС</t>
  </si>
  <si>
    <t>Администрация МО,управление образования</t>
  </si>
  <si>
    <t>Управление культуры, отдел молодежи,  Совет МО, ФУ администрации, Управление ФК и С,ОКС,КСП</t>
  </si>
  <si>
    <t>Управление культуры,  администрация МО, отдел молодежи,  Совет МО, КСП, ФУ администрации,Управление ФК и С, ОКС</t>
  </si>
  <si>
    <t>ОКС</t>
  </si>
  <si>
    <t>Управление ФК и С, администрация МО</t>
  </si>
  <si>
    <t xml:space="preserve"> Управление культуры, управление образования,   ФУ администрации</t>
  </si>
  <si>
    <t>отдел молодежи,  Совет МО, КСП,ОКС</t>
  </si>
  <si>
    <t xml:space="preserve"> управление культуры, ФУ администрации, администрация МО, отдел молодежи,  управление образования, управление ФК и С, Совет</t>
  </si>
  <si>
    <t>Управление культуры, управление образования,   администрация МО, отдел молодежи,  Совет МО, КСП, ФУ администрации,Управление ФК и С, ОКС</t>
  </si>
  <si>
    <t>Управление культуры, управление образования, управление ФК и С администрация МО,   ФУ администрации, администрация МО,отдел молодежи, Совет, КСП</t>
  </si>
  <si>
    <t>Управление культуры, управление образования,   администрация МО,  Совет МО, КСП, ФУ администрации, управление ФК и С, отдел молодежи,ОКС</t>
  </si>
  <si>
    <t>Управление культуры, управление образования,   администрация МО,  Совет МО, КСП, ФУ администрации, управление ФК и С, отдел молодежи, ОКС</t>
  </si>
  <si>
    <t>Совет МО, КСП, ФУ администрации,ОКС</t>
  </si>
  <si>
    <t>Управление культуры,  управление образования, управление ФК и спорта,отдел молодежи,ФУ администрации,ОКС</t>
  </si>
  <si>
    <t>Совет, КСП, ОКС</t>
  </si>
  <si>
    <t>Управление культуры, управление образования,ФУ администрации, управление ФК и С, Отдел молодежи</t>
  </si>
  <si>
    <t>Управление культуры, управление образования, управление ФК и спорта,  администрация МО, отдел молодежи, Совет МО, КСП, ФУ администрации,ОКС</t>
  </si>
  <si>
    <t>отдел молодежи,  Совет МО, КСП, ФУ администрации, администрация МО,управление культуры, управление ФК и С</t>
  </si>
  <si>
    <t xml:space="preserve"> управление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</si>
</sst>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i/>
      <sz val="9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0" fillId="0" borderId="0" xfId="0" applyAlignment="1">
      <alignment horizontal="left"/>
    </xf>
    <xf numFmtId="0" fontId="13" fillId="0" borderId="0" xfId="0" applyFont="1"/>
    <xf numFmtId="0" fontId="10" fillId="0" borderId="0" xfId="0" applyFont="1" applyAlignment="1">
      <alignment horizontal="justify" vertical="center"/>
    </xf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0" fillId="0" borderId="5" xfId="0" applyBorder="1"/>
    <xf numFmtId="0" fontId="14" fillId="0" borderId="0" xfId="0" applyFont="1"/>
    <xf numFmtId="164" fontId="7" fillId="0" borderId="1" xfId="0" applyNumberFormat="1" applyFont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164" fontId="2" fillId="4" borderId="1" xfId="0" applyNumberFormat="1" applyFont="1" applyFill="1" applyBorder="1" applyAlignment="1">
      <alignment vertical="center"/>
    </xf>
    <xf numFmtId="164" fontId="16" fillId="4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0" xfId="0" applyFont="1"/>
    <xf numFmtId="0" fontId="18" fillId="0" borderId="0" xfId="0" applyFont="1"/>
    <xf numFmtId="0" fontId="3" fillId="0" borderId="9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justify" vertical="center" wrapText="1"/>
    </xf>
    <xf numFmtId="10" fontId="1" fillId="0" borderId="9" xfId="0" applyNumberFormat="1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18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9" fontId="1" fillId="0" borderId="9" xfId="0" applyNumberFormat="1" applyFont="1" applyBorder="1" applyAlignment="1">
      <alignment horizontal="justify" vertical="center" wrapText="1"/>
    </xf>
    <xf numFmtId="0" fontId="0" fillId="0" borderId="1" xfId="0" applyBorder="1" applyAlignment="1">
      <alignment horizontal="center"/>
    </xf>
    <xf numFmtId="0" fontId="27" fillId="0" borderId="1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7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0" fillId="5" borderId="0" xfId="0" applyFill="1"/>
    <xf numFmtId="0" fontId="0" fillId="2" borderId="0" xfId="0" applyFill="1"/>
    <xf numFmtId="0" fontId="18" fillId="2" borderId="0" xfId="0" applyFont="1" applyFill="1"/>
    <xf numFmtId="0" fontId="25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0" fontId="19" fillId="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22" fillId="0" borderId="1" xfId="0" applyFont="1" applyBorder="1" applyAlignment="1"/>
    <xf numFmtId="0" fontId="23" fillId="4" borderId="1" xfId="0" applyFont="1" applyFill="1" applyBorder="1" applyAlignment="1"/>
    <xf numFmtId="0" fontId="22" fillId="0" borderId="0" xfId="0" applyFont="1" applyAlignment="1"/>
    <xf numFmtId="0" fontId="22" fillId="2" borderId="1" xfId="0" applyFont="1" applyFill="1" applyBorder="1" applyAlignment="1"/>
    <xf numFmtId="0" fontId="3" fillId="2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1" fontId="19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/>
    </xf>
    <xf numFmtId="1" fontId="2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justify" vertical="center" wrapText="1"/>
    </xf>
    <xf numFmtId="0" fontId="3" fillId="6" borderId="1" xfId="0" applyFont="1" applyFill="1" applyBorder="1" applyAlignment="1">
      <alignment horizontal="center" vertical="center" wrapText="1"/>
    </xf>
    <xf numFmtId="164" fontId="16" fillId="6" borderId="1" xfId="0" applyNumberFormat="1" applyFont="1" applyFill="1" applyBorder="1" applyAlignment="1">
      <alignment vertical="center"/>
    </xf>
    <xf numFmtId="0" fontId="15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4" fillId="6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justify" vertical="center" wrapText="1"/>
    </xf>
    <xf numFmtId="1" fontId="3" fillId="6" borderId="1" xfId="0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justify" vertical="center" wrapText="1"/>
    </xf>
    <xf numFmtId="0" fontId="19" fillId="6" borderId="1" xfId="0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8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distributed" wrapText="1"/>
    </xf>
    <xf numFmtId="0" fontId="20" fillId="0" borderId="7" xfId="0" applyFont="1" applyBorder="1" applyAlignment="1">
      <alignment horizontal="left" vertical="distributed" wrapText="1"/>
    </xf>
    <xf numFmtId="0" fontId="20" fillId="0" borderId="9" xfId="0" applyFont="1" applyBorder="1" applyAlignment="1">
      <alignment horizontal="left" vertical="distributed" wrapText="1"/>
    </xf>
    <xf numFmtId="0" fontId="7" fillId="0" borderId="7" xfId="0" applyFont="1" applyBorder="1" applyAlignment="1">
      <alignment horizontal="left" vertical="distributed" wrapText="1"/>
    </xf>
    <xf numFmtId="0" fontId="7" fillId="0" borderId="9" xfId="0" applyFont="1" applyBorder="1" applyAlignment="1">
      <alignment horizontal="left" vertical="distributed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center" vertical="center" wrapText="1"/>
    </xf>
    <xf numFmtId="0" fontId="27" fillId="6" borderId="1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6" fillId="6" borderId="13" xfId="0" applyFont="1" applyFill="1" applyBorder="1" applyAlignment="1">
      <alignment horizontal="center" vertical="center" wrapText="1"/>
    </xf>
    <xf numFmtId="0" fontId="26" fillId="6" borderId="12" xfId="0" applyFont="1" applyFill="1" applyBorder="1" applyAlignment="1">
      <alignment horizontal="center" vertical="center" wrapText="1"/>
    </xf>
    <xf numFmtId="0" fontId="27" fillId="6" borderId="9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justify" vertical="center" wrapText="1"/>
    </xf>
    <xf numFmtId="0" fontId="2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1" fillId="6" borderId="7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9" fontId="1" fillId="0" borderId="3" xfId="0" applyNumberFormat="1" applyFont="1" applyBorder="1" applyAlignment="1">
      <alignment horizontal="center" vertical="center" wrapText="1"/>
    </xf>
    <xf numFmtId="9" fontId="1" fillId="0" borderId="10" xfId="0" applyNumberFormat="1" applyFont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27" fillId="6" borderId="13" xfId="0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center" vertical="center" wrapText="1"/>
    </xf>
    <xf numFmtId="0" fontId="27" fillId="6" borderId="10" xfId="0" applyFont="1" applyFill="1" applyBorder="1" applyAlignment="1">
      <alignment horizontal="center" vertical="center" wrapText="1"/>
    </xf>
    <xf numFmtId="164" fontId="16" fillId="6" borderId="3" xfId="0" applyNumberFormat="1" applyFont="1" applyFill="1" applyBorder="1" applyAlignment="1">
      <alignment horizontal="center" vertical="center"/>
    </xf>
    <xf numFmtId="164" fontId="16" fillId="6" borderId="2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1" fontId="19" fillId="6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E17" sqref="E17"/>
    </sheetView>
  </sheetViews>
  <sheetFormatPr defaultRowHeight="15" x14ac:dyDescent="0.25"/>
  <cols>
    <col min="1" max="1" width="5.85546875" customWidth="1"/>
    <col min="2" max="2" width="42.5703125" customWidth="1"/>
    <col min="3" max="3" width="11.42578125" customWidth="1"/>
    <col min="4" max="4" width="12.42578125" customWidth="1"/>
    <col min="5" max="5" width="11.7109375" customWidth="1"/>
    <col min="6" max="6" width="13.5703125" customWidth="1"/>
  </cols>
  <sheetData>
    <row r="1" spans="1:6" x14ac:dyDescent="0.25">
      <c r="A1" s="111"/>
      <c r="D1" s="112" t="s">
        <v>65</v>
      </c>
      <c r="E1" s="113"/>
      <c r="F1" s="113"/>
    </row>
    <row r="2" spans="1:6" ht="84" customHeight="1" x14ac:dyDescent="0.25">
      <c r="A2" s="111"/>
      <c r="B2" s="29"/>
      <c r="C2" s="114" t="s">
        <v>195</v>
      </c>
      <c r="D2" s="114"/>
      <c r="E2" s="114"/>
      <c r="F2" s="114"/>
    </row>
    <row r="3" spans="1:6" ht="17.25" x14ac:dyDescent="0.25">
      <c r="A3" s="4"/>
    </row>
    <row r="4" spans="1:6" s="6" customFormat="1" ht="29.25" customHeight="1" x14ac:dyDescent="0.25">
      <c r="A4" s="115" t="s">
        <v>76</v>
      </c>
      <c r="B4" s="115"/>
      <c r="C4" s="115"/>
      <c r="D4" s="115"/>
      <c r="E4" s="115"/>
      <c r="F4" s="115"/>
    </row>
    <row r="5" spans="1:6" s="6" customFormat="1" ht="15.75" x14ac:dyDescent="0.25">
      <c r="A5" s="7"/>
    </row>
    <row r="6" spans="1:6" s="6" customFormat="1" ht="181.5" customHeight="1" x14ac:dyDescent="0.25">
      <c r="A6" s="28" t="s">
        <v>68</v>
      </c>
      <c r="B6" s="27" t="s">
        <v>66</v>
      </c>
      <c r="C6" s="28" t="s">
        <v>69</v>
      </c>
      <c r="D6" s="28" t="s">
        <v>70</v>
      </c>
      <c r="E6" s="28" t="s">
        <v>71</v>
      </c>
      <c r="F6" s="15" t="s">
        <v>75</v>
      </c>
    </row>
    <row r="7" spans="1:6" s="6" customFormat="1" ht="15.75" x14ac:dyDescent="0.25">
      <c r="A7" s="28">
        <v>1</v>
      </c>
      <c r="B7" s="28">
        <v>2</v>
      </c>
      <c r="C7" s="28">
        <v>3</v>
      </c>
      <c r="D7" s="28">
        <v>4</v>
      </c>
      <c r="E7" s="28">
        <v>5</v>
      </c>
      <c r="F7" s="16"/>
    </row>
    <row r="8" spans="1:6" s="6" customFormat="1" ht="15.75" x14ac:dyDescent="0.25">
      <c r="A8" s="13">
        <v>1</v>
      </c>
      <c r="B8" s="13" t="s">
        <v>25</v>
      </c>
      <c r="C8" s="14">
        <f t="shared" ref="C8:C16" si="0">F8*5</f>
        <v>4.7058823529411766</v>
      </c>
      <c r="D8" s="40">
        <f>'Прил №1'!E106</f>
        <v>80</v>
      </c>
      <c r="E8" s="40">
        <v>85</v>
      </c>
      <c r="F8" s="107">
        <f t="shared" ref="F8:F16" si="1">D8/E8</f>
        <v>0.94117647058823528</v>
      </c>
    </row>
    <row r="9" spans="1:6" s="6" customFormat="1" ht="15.75" x14ac:dyDescent="0.25">
      <c r="A9" s="13">
        <v>2</v>
      </c>
      <c r="B9" s="34" t="s">
        <v>73</v>
      </c>
      <c r="C9" s="14">
        <f t="shared" ref="C9:C11" si="2">F9*5</f>
        <v>4.5294117647058822</v>
      </c>
      <c r="D9" s="40">
        <f>'Прил №1'!N106</f>
        <v>77</v>
      </c>
      <c r="E9" s="40">
        <v>85</v>
      </c>
      <c r="F9" s="107">
        <f t="shared" ref="F9:F11" si="3">D9/E9</f>
        <v>0.90588235294117647</v>
      </c>
    </row>
    <row r="10" spans="1:6" s="6" customFormat="1" ht="15.75" x14ac:dyDescent="0.25">
      <c r="A10" s="13">
        <v>3</v>
      </c>
      <c r="B10" s="34" t="s">
        <v>33</v>
      </c>
      <c r="C10" s="14">
        <f t="shared" si="2"/>
        <v>4.5</v>
      </c>
      <c r="D10" s="40">
        <f>'Прил №1'!O106</f>
        <v>72</v>
      </c>
      <c r="E10" s="40">
        <v>80</v>
      </c>
      <c r="F10" s="107">
        <f t="shared" si="3"/>
        <v>0.9</v>
      </c>
    </row>
    <row r="11" spans="1:6" s="6" customFormat="1" ht="15.75" x14ac:dyDescent="0.25">
      <c r="A11" s="13">
        <v>4</v>
      </c>
      <c r="B11" s="13" t="s">
        <v>31</v>
      </c>
      <c r="C11" s="14">
        <f t="shared" si="2"/>
        <v>4.8666666666666671</v>
      </c>
      <c r="D11" s="40">
        <f>'Прил №1'!M106</f>
        <v>73</v>
      </c>
      <c r="E11" s="40">
        <v>75</v>
      </c>
      <c r="F11" s="107">
        <f t="shared" si="3"/>
        <v>0.97333333333333338</v>
      </c>
    </row>
    <row r="12" spans="1:6" s="6" customFormat="1" ht="15.75" x14ac:dyDescent="0.25">
      <c r="A12" s="13">
        <v>5</v>
      </c>
      <c r="B12" s="13" t="s">
        <v>29</v>
      </c>
      <c r="C12" s="14">
        <f t="shared" ref="C12" si="4">F12*5</f>
        <v>4.7647058823529411</v>
      </c>
      <c r="D12" s="40">
        <f>'Прил №1'!J106</f>
        <v>81</v>
      </c>
      <c r="E12" s="40">
        <v>85</v>
      </c>
      <c r="F12" s="107">
        <f t="shared" ref="F12" si="5">D12/E12</f>
        <v>0.95294117647058818</v>
      </c>
    </row>
    <row r="13" spans="1:6" s="6" customFormat="1" ht="15.75" x14ac:dyDescent="0.25">
      <c r="A13" s="13">
        <v>6</v>
      </c>
      <c r="B13" s="13" t="s">
        <v>28</v>
      </c>
      <c r="C13" s="14">
        <f t="shared" ref="C13:C14" si="6">F13*5</f>
        <v>4.3684210526315788</v>
      </c>
      <c r="D13" s="40">
        <f>'Прил №1'!H106</f>
        <v>83</v>
      </c>
      <c r="E13" s="40">
        <v>95</v>
      </c>
      <c r="F13" s="107">
        <f t="shared" ref="F13:F14" si="7">D13/E13</f>
        <v>0.87368421052631584</v>
      </c>
    </row>
    <row r="14" spans="1:6" s="6" customFormat="1" ht="15.75" x14ac:dyDescent="0.25">
      <c r="A14" s="13">
        <v>7</v>
      </c>
      <c r="B14" s="13" t="s">
        <v>27</v>
      </c>
      <c r="C14" s="14">
        <f t="shared" si="6"/>
        <v>4.55</v>
      </c>
      <c r="D14" s="40">
        <f>'Прил №1'!G106</f>
        <v>91</v>
      </c>
      <c r="E14" s="40">
        <v>100</v>
      </c>
      <c r="F14" s="107">
        <f t="shared" si="7"/>
        <v>0.91</v>
      </c>
    </row>
    <row r="15" spans="1:6" s="6" customFormat="1" ht="15.75" x14ac:dyDescent="0.25">
      <c r="A15" s="13">
        <v>8</v>
      </c>
      <c r="B15" s="13" t="s">
        <v>80</v>
      </c>
      <c r="C15" s="14">
        <f t="shared" si="0"/>
        <v>4.117647058823529</v>
      </c>
      <c r="D15" s="40">
        <f>'Прил №1'!I106</f>
        <v>70</v>
      </c>
      <c r="E15" s="40">
        <v>85</v>
      </c>
      <c r="F15" s="107">
        <f t="shared" si="1"/>
        <v>0.82352941176470584</v>
      </c>
    </row>
    <row r="16" spans="1:6" s="6" customFormat="1" ht="15.75" x14ac:dyDescent="0.25">
      <c r="A16" s="13">
        <v>9</v>
      </c>
      <c r="B16" s="13" t="s">
        <v>201</v>
      </c>
      <c r="C16" s="14">
        <f t="shared" si="0"/>
        <v>4.25</v>
      </c>
      <c r="D16" s="182">
        <f>'Прил №1'!P106</f>
        <v>68</v>
      </c>
      <c r="E16" s="110">
        <v>80</v>
      </c>
      <c r="F16" s="107">
        <f t="shared" si="1"/>
        <v>0.85</v>
      </c>
    </row>
    <row r="17" spans="1:6" s="6" customFormat="1" ht="47.25" customHeight="1" x14ac:dyDescent="0.25">
      <c r="A17" s="116" t="s">
        <v>74</v>
      </c>
      <c r="B17" s="116"/>
      <c r="C17" s="14">
        <f>SUM(C8:C15)/8</f>
        <v>4.550341847265222</v>
      </c>
      <c r="D17" s="40" t="s">
        <v>67</v>
      </c>
      <c r="E17" s="40" t="s">
        <v>67</v>
      </c>
      <c r="F17" s="108"/>
    </row>
    <row r="18" spans="1:6" s="6" customFormat="1" ht="15.75" x14ac:dyDescent="0.25"/>
    <row r="21" spans="1:6" s="36" customFormat="1" ht="15.75" x14ac:dyDescent="0.25">
      <c r="A21" s="35" t="s">
        <v>82</v>
      </c>
    </row>
    <row r="22" spans="1:6" s="36" customFormat="1" ht="15.75" x14ac:dyDescent="0.25">
      <c r="A22" s="35" t="s">
        <v>83</v>
      </c>
    </row>
    <row r="23" spans="1:6" s="36" customFormat="1" ht="15.75" x14ac:dyDescent="0.25">
      <c r="A23" s="35" t="s">
        <v>86</v>
      </c>
      <c r="E23" s="35" t="s">
        <v>85</v>
      </c>
    </row>
  </sheetData>
  <mergeCells count="5">
    <mergeCell ref="A1:A2"/>
    <mergeCell ref="D1:F1"/>
    <mergeCell ref="C2:F2"/>
    <mergeCell ref="A4:F4"/>
    <mergeCell ref="A17:B17"/>
  </mergeCells>
  <pageMargins left="0.31496062992125984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6" zoomScale="66" zoomScaleNormal="66" workbookViewId="0">
      <pane xSplit="3" ySplit="1" topLeftCell="D7" activePane="bottomRight" state="frozen"/>
      <selection activeCell="A6" sqref="A6"/>
      <selection pane="topRight" activeCell="D6" sqref="D6"/>
      <selection pane="bottomLeft" activeCell="A7" sqref="A7"/>
      <selection pane="bottomRight" activeCell="F35" sqref="F35"/>
    </sheetView>
  </sheetViews>
  <sheetFormatPr defaultRowHeight="15" x14ac:dyDescent="0.25"/>
  <cols>
    <col min="1" max="1" width="6.85546875" customWidth="1"/>
    <col min="2" max="2" width="34.42578125" customWidth="1"/>
    <col min="3" max="3" width="9.85546875" customWidth="1"/>
    <col min="4" max="4" width="9.140625" customWidth="1"/>
    <col min="5" max="5" width="21.7109375" customWidth="1"/>
    <col min="7" max="7" width="22.85546875" customWidth="1"/>
    <col min="8" max="8" width="26.140625" customWidth="1"/>
  </cols>
  <sheetData>
    <row r="1" spans="1:9" ht="15" customHeight="1" x14ac:dyDescent="0.25">
      <c r="A1" s="112"/>
      <c r="E1" s="131" t="s">
        <v>35</v>
      </c>
      <c r="F1" s="131"/>
      <c r="G1" s="131"/>
      <c r="H1" s="131"/>
    </row>
    <row r="2" spans="1:9" ht="36" customHeight="1" x14ac:dyDescent="0.25">
      <c r="A2" s="112"/>
      <c r="E2" s="131" t="s">
        <v>1</v>
      </c>
      <c r="F2" s="131"/>
      <c r="G2" s="131"/>
      <c r="H2" s="131"/>
    </row>
    <row r="3" spans="1:9" ht="17.25" x14ac:dyDescent="0.25">
      <c r="A3" s="3"/>
    </row>
    <row r="4" spans="1:9" ht="17.25" x14ac:dyDescent="0.25">
      <c r="A4" s="132" t="s">
        <v>77</v>
      </c>
      <c r="B4" s="132"/>
      <c r="C4" s="132"/>
      <c r="D4" s="132"/>
      <c r="E4" s="132"/>
      <c r="F4" s="132"/>
      <c r="G4" s="132"/>
      <c r="H4" s="132"/>
    </row>
    <row r="5" spans="1:9" ht="17.25" customHeight="1" x14ac:dyDescent="0.3">
      <c r="A5" s="4"/>
      <c r="B5" s="133" t="s">
        <v>78</v>
      </c>
      <c r="C5" s="133"/>
      <c r="D5" s="133"/>
      <c r="E5" s="133"/>
      <c r="F5" s="133"/>
      <c r="G5" s="133"/>
      <c r="H5" s="133"/>
    </row>
    <row r="6" spans="1:9" ht="69" customHeight="1" x14ac:dyDescent="0.25">
      <c r="A6" s="28" t="s">
        <v>64</v>
      </c>
      <c r="B6" s="27" t="s">
        <v>36</v>
      </c>
      <c r="C6" s="31" t="s">
        <v>60</v>
      </c>
      <c r="D6" s="134" t="s">
        <v>61</v>
      </c>
      <c r="E6" s="134"/>
      <c r="F6" s="134" t="s">
        <v>62</v>
      </c>
      <c r="G6" s="134"/>
      <c r="H6" s="28" t="s">
        <v>63</v>
      </c>
    </row>
    <row r="7" spans="1:9" ht="15.75" x14ac:dyDescent="0.25">
      <c r="A7" s="28">
        <v>1</v>
      </c>
      <c r="B7" s="28">
        <v>2</v>
      </c>
      <c r="C7" s="28">
        <v>3</v>
      </c>
      <c r="D7" s="134">
        <v>4</v>
      </c>
      <c r="E7" s="134"/>
      <c r="F7" s="134">
        <v>5</v>
      </c>
      <c r="G7" s="134"/>
      <c r="H7" s="28">
        <v>6</v>
      </c>
    </row>
    <row r="8" spans="1:9" ht="31.5" customHeight="1" x14ac:dyDescent="0.25">
      <c r="A8" s="123" t="s">
        <v>37</v>
      </c>
      <c r="B8" s="123"/>
      <c r="C8" s="123"/>
      <c r="D8" s="123"/>
      <c r="E8" s="123"/>
      <c r="F8" s="123"/>
      <c r="G8" s="123"/>
      <c r="H8" s="123"/>
    </row>
    <row r="9" spans="1:9" ht="64.5" customHeight="1" x14ac:dyDescent="0.25">
      <c r="A9" s="30" t="s">
        <v>38</v>
      </c>
      <c r="B9" s="8" t="s">
        <v>39</v>
      </c>
      <c r="C9" s="12">
        <v>5</v>
      </c>
      <c r="D9" s="129"/>
      <c r="E9" s="130"/>
      <c r="F9" s="117" t="s">
        <v>202</v>
      </c>
      <c r="G9" s="117"/>
      <c r="H9" s="30"/>
    </row>
    <row r="10" spans="1:9" ht="64.5" customHeight="1" x14ac:dyDescent="0.25">
      <c r="A10" s="30" t="s">
        <v>40</v>
      </c>
      <c r="B10" s="8" t="s">
        <v>41</v>
      </c>
      <c r="C10" s="12">
        <v>4.8</v>
      </c>
      <c r="D10" s="126"/>
      <c r="E10" s="126"/>
      <c r="F10" s="117" t="s">
        <v>203</v>
      </c>
      <c r="G10" s="117"/>
      <c r="H10" s="30"/>
    </row>
    <row r="11" spans="1:9" ht="66.75" customHeight="1" x14ac:dyDescent="0.25">
      <c r="A11" s="30" t="s">
        <v>42</v>
      </c>
      <c r="B11" s="8" t="s">
        <v>174</v>
      </c>
      <c r="C11" s="12">
        <v>5</v>
      </c>
      <c r="D11" s="126"/>
      <c r="E11" s="126"/>
      <c r="F11" s="117" t="s">
        <v>204</v>
      </c>
      <c r="G11" s="117"/>
      <c r="H11" s="8" t="s">
        <v>196</v>
      </c>
      <c r="I11" s="9"/>
    </row>
    <row r="12" spans="1:9" ht="35.25" customHeight="1" x14ac:dyDescent="0.25">
      <c r="A12" s="120" t="s">
        <v>104</v>
      </c>
      <c r="B12" s="121"/>
      <c r="C12" s="121"/>
      <c r="D12" s="121"/>
      <c r="E12" s="121"/>
      <c r="F12" s="121"/>
      <c r="G12" s="121"/>
      <c r="H12" s="122"/>
      <c r="I12" s="9"/>
    </row>
    <row r="13" spans="1:9" ht="60" customHeight="1" x14ac:dyDescent="0.25">
      <c r="A13" s="30" t="s">
        <v>43</v>
      </c>
      <c r="B13" s="8" t="s">
        <v>176</v>
      </c>
      <c r="C13" s="12">
        <v>3.3</v>
      </c>
      <c r="D13" s="127"/>
      <c r="E13" s="128"/>
      <c r="F13" s="117" t="s">
        <v>205</v>
      </c>
      <c r="G13" s="117"/>
      <c r="H13" s="8" t="s">
        <v>206</v>
      </c>
    </row>
    <row r="14" spans="1:9" ht="89.25" customHeight="1" x14ac:dyDescent="0.25">
      <c r="A14" s="30" t="s">
        <v>44</v>
      </c>
      <c r="B14" s="8" t="s">
        <v>177</v>
      </c>
      <c r="C14" s="12">
        <v>5</v>
      </c>
      <c r="D14" s="129"/>
      <c r="E14" s="130"/>
      <c r="F14" s="117" t="s">
        <v>81</v>
      </c>
      <c r="G14" s="117"/>
      <c r="H14" s="30" t="s">
        <v>207</v>
      </c>
    </row>
    <row r="15" spans="1:9" ht="31.5" customHeight="1" x14ac:dyDescent="0.25">
      <c r="A15" s="123" t="s">
        <v>112</v>
      </c>
      <c r="B15" s="123"/>
      <c r="C15" s="123"/>
      <c r="D15" s="123"/>
      <c r="E15" s="123"/>
      <c r="F15" s="123"/>
      <c r="G15" s="123"/>
      <c r="H15" s="123"/>
    </row>
    <row r="16" spans="1:9" ht="96" customHeight="1" x14ac:dyDescent="0.25">
      <c r="A16" s="30" t="s">
        <v>45</v>
      </c>
      <c r="B16" s="42" t="s">
        <v>178</v>
      </c>
      <c r="C16" s="109">
        <v>4.4000000000000004</v>
      </c>
      <c r="D16" s="124" t="s">
        <v>208</v>
      </c>
      <c r="E16" s="125"/>
      <c r="F16" s="124" t="s">
        <v>87</v>
      </c>
      <c r="G16" s="125"/>
      <c r="H16" s="30"/>
    </row>
    <row r="17" spans="1:9" ht="89.25" customHeight="1" x14ac:dyDescent="0.25">
      <c r="A17" s="30" t="s">
        <v>46</v>
      </c>
      <c r="B17" s="8" t="s">
        <v>179</v>
      </c>
      <c r="C17" s="109">
        <v>3</v>
      </c>
      <c r="D17" s="124" t="s">
        <v>209</v>
      </c>
      <c r="E17" s="125"/>
      <c r="F17" s="124" t="s">
        <v>210</v>
      </c>
      <c r="G17" s="125"/>
      <c r="H17" s="39" t="s">
        <v>211</v>
      </c>
    </row>
    <row r="18" spans="1:9" ht="69" customHeight="1" x14ac:dyDescent="0.25">
      <c r="A18" s="30" t="s">
        <v>47</v>
      </c>
      <c r="B18" s="8" t="s">
        <v>180</v>
      </c>
      <c r="C18" s="109">
        <v>4.9000000000000004</v>
      </c>
      <c r="D18" s="124"/>
      <c r="E18" s="125"/>
      <c r="F18" s="117" t="s">
        <v>212</v>
      </c>
      <c r="G18" s="117"/>
      <c r="H18" s="30"/>
    </row>
    <row r="19" spans="1:9" ht="63.75" customHeight="1" x14ac:dyDescent="0.25">
      <c r="A19" s="30" t="s">
        <v>48</v>
      </c>
      <c r="B19" s="8" t="s">
        <v>181</v>
      </c>
      <c r="C19" s="109">
        <v>5</v>
      </c>
      <c r="D19" s="117"/>
      <c r="E19" s="117"/>
      <c r="F19" s="124" t="s">
        <v>213</v>
      </c>
      <c r="G19" s="125"/>
      <c r="H19" s="30"/>
    </row>
    <row r="20" spans="1:9" ht="69" customHeight="1" x14ac:dyDescent="0.25">
      <c r="A20" s="30" t="s">
        <v>49</v>
      </c>
      <c r="B20" s="30" t="s">
        <v>182</v>
      </c>
      <c r="C20" s="109">
        <v>4.7</v>
      </c>
      <c r="D20" s="183" t="s">
        <v>208</v>
      </c>
      <c r="E20" s="183"/>
      <c r="F20" s="183" t="s">
        <v>214</v>
      </c>
      <c r="G20" s="183"/>
      <c r="H20" s="38"/>
    </row>
    <row r="21" spans="1:9" ht="65.25" customHeight="1" x14ac:dyDescent="0.25">
      <c r="A21" s="30" t="s">
        <v>50</v>
      </c>
      <c r="B21" s="30" t="s">
        <v>183</v>
      </c>
      <c r="C21" s="109">
        <v>4.7</v>
      </c>
      <c r="D21" s="124" t="s">
        <v>197</v>
      </c>
      <c r="E21" s="125"/>
      <c r="F21" s="183" t="s">
        <v>198</v>
      </c>
      <c r="G21" s="183"/>
      <c r="H21" s="38" t="s">
        <v>184</v>
      </c>
    </row>
    <row r="22" spans="1:9" ht="70.5" customHeight="1" x14ac:dyDescent="0.25">
      <c r="A22" s="30" t="s">
        <v>51</v>
      </c>
      <c r="B22" s="8" t="s">
        <v>185</v>
      </c>
      <c r="C22" s="109">
        <v>5</v>
      </c>
      <c r="D22" s="119"/>
      <c r="E22" s="119"/>
      <c r="F22" s="183" t="s">
        <v>215</v>
      </c>
      <c r="G22" s="183"/>
      <c r="H22" s="8"/>
      <c r="I22" s="10"/>
    </row>
    <row r="23" spans="1:9" ht="64.5" customHeight="1" x14ac:dyDescent="0.25">
      <c r="A23" s="30" t="s">
        <v>52</v>
      </c>
      <c r="B23" s="8" t="s">
        <v>186</v>
      </c>
      <c r="C23" s="109">
        <v>4.4000000000000004</v>
      </c>
      <c r="D23" s="117" t="s">
        <v>175</v>
      </c>
      <c r="E23" s="117"/>
      <c r="F23" s="183" t="s">
        <v>199</v>
      </c>
      <c r="G23" s="183"/>
      <c r="H23" s="8"/>
      <c r="I23" s="10"/>
    </row>
    <row r="24" spans="1:9" ht="37.5" customHeight="1" x14ac:dyDescent="0.25">
      <c r="A24" s="120" t="s">
        <v>141</v>
      </c>
      <c r="B24" s="121"/>
      <c r="C24" s="121"/>
      <c r="D24" s="121"/>
      <c r="E24" s="121"/>
      <c r="F24" s="121"/>
      <c r="G24" s="121"/>
      <c r="H24" s="122"/>
      <c r="I24" s="10"/>
    </row>
    <row r="25" spans="1:9" ht="129.75" customHeight="1" x14ac:dyDescent="0.25">
      <c r="A25" s="30" t="s">
        <v>53</v>
      </c>
      <c r="B25" s="8" t="s">
        <v>187</v>
      </c>
      <c r="C25" s="109">
        <v>5</v>
      </c>
      <c r="D25" s="117"/>
      <c r="E25" s="117"/>
      <c r="F25" s="117" t="s">
        <v>216</v>
      </c>
      <c r="G25" s="117"/>
      <c r="H25" s="8"/>
      <c r="I25" s="10"/>
    </row>
    <row r="26" spans="1:9" ht="132.75" customHeight="1" x14ac:dyDescent="0.25">
      <c r="A26" s="30" t="s">
        <v>54</v>
      </c>
      <c r="B26" s="8" t="s">
        <v>188</v>
      </c>
      <c r="C26" s="109">
        <v>5</v>
      </c>
      <c r="D26" s="119"/>
      <c r="E26" s="119"/>
      <c r="F26" s="117" t="s">
        <v>200</v>
      </c>
      <c r="G26" s="117"/>
      <c r="H26" s="30" t="s">
        <v>217</v>
      </c>
    </row>
    <row r="27" spans="1:9" ht="43.5" customHeight="1" x14ac:dyDescent="0.25">
      <c r="A27" s="120" t="s">
        <v>150</v>
      </c>
      <c r="B27" s="121"/>
      <c r="C27" s="121"/>
      <c r="D27" s="121"/>
      <c r="E27" s="121"/>
      <c r="F27" s="121"/>
      <c r="G27" s="121"/>
      <c r="H27" s="122"/>
    </row>
    <row r="28" spans="1:9" ht="58.5" customHeight="1" x14ac:dyDescent="0.25">
      <c r="A28" s="30" t="s">
        <v>55</v>
      </c>
      <c r="B28" s="8" t="s">
        <v>189</v>
      </c>
      <c r="C28" s="31">
        <v>5</v>
      </c>
      <c r="D28" s="117"/>
      <c r="E28" s="117"/>
      <c r="F28" s="117" t="s">
        <v>218</v>
      </c>
      <c r="G28" s="117"/>
      <c r="H28" s="30"/>
    </row>
    <row r="29" spans="1:9" ht="72" customHeight="1" x14ac:dyDescent="0.25">
      <c r="A29" s="30" t="s">
        <v>56</v>
      </c>
      <c r="B29" s="8" t="s">
        <v>190</v>
      </c>
      <c r="C29" s="109">
        <v>2.6</v>
      </c>
      <c r="D29" s="117" t="s">
        <v>220</v>
      </c>
      <c r="E29" s="117"/>
      <c r="F29" s="117" t="s">
        <v>219</v>
      </c>
      <c r="G29" s="117"/>
      <c r="H29" s="30"/>
    </row>
    <row r="30" spans="1:9" ht="66.75" customHeight="1" x14ac:dyDescent="0.25">
      <c r="A30" s="30" t="s">
        <v>57</v>
      </c>
      <c r="B30" s="30" t="s">
        <v>191</v>
      </c>
      <c r="C30" s="109">
        <v>3.9</v>
      </c>
      <c r="D30" s="117" t="s">
        <v>208</v>
      </c>
      <c r="E30" s="117"/>
      <c r="F30" s="117" t="s">
        <v>88</v>
      </c>
      <c r="G30" s="117"/>
      <c r="H30" s="30"/>
    </row>
    <row r="31" spans="1:9" ht="101.25" customHeight="1" x14ac:dyDescent="0.25">
      <c r="A31" s="30" t="s">
        <v>58</v>
      </c>
      <c r="B31" s="8" t="s">
        <v>192</v>
      </c>
      <c r="C31" s="109">
        <v>5</v>
      </c>
      <c r="D31" s="117"/>
      <c r="E31" s="117"/>
      <c r="F31" s="117" t="s">
        <v>221</v>
      </c>
      <c r="G31" s="117"/>
      <c r="H31" s="30"/>
    </row>
    <row r="32" spans="1:9" x14ac:dyDescent="0.25">
      <c r="A32" s="118" t="s">
        <v>194</v>
      </c>
      <c r="B32" s="118"/>
      <c r="C32" s="118"/>
      <c r="D32" s="118"/>
      <c r="E32" s="118"/>
      <c r="F32" s="118"/>
      <c r="G32" s="118"/>
      <c r="H32" s="118"/>
    </row>
    <row r="33" spans="1:8" ht="82.5" customHeight="1" x14ac:dyDescent="0.25">
      <c r="A33" s="30" t="s">
        <v>59</v>
      </c>
      <c r="B33" s="8" t="s">
        <v>193</v>
      </c>
      <c r="C33" s="31">
        <v>4.4000000000000004</v>
      </c>
      <c r="D33" s="117" t="s">
        <v>223</v>
      </c>
      <c r="E33" s="117"/>
      <c r="F33" s="117" t="s">
        <v>222</v>
      </c>
      <c r="G33" s="117"/>
      <c r="H33" s="30"/>
    </row>
    <row r="37" spans="1:8" ht="15.75" x14ac:dyDescent="0.25">
      <c r="A37" s="35" t="s">
        <v>82</v>
      </c>
      <c r="B37" s="36"/>
      <c r="C37" s="36"/>
      <c r="D37" s="36"/>
      <c r="E37" s="36"/>
      <c r="F37" s="35"/>
      <c r="G37" s="36"/>
    </row>
    <row r="38" spans="1:8" ht="15.75" x14ac:dyDescent="0.25">
      <c r="A38" s="35" t="s">
        <v>83</v>
      </c>
      <c r="B38" s="36"/>
      <c r="C38" s="36"/>
      <c r="D38" s="36"/>
      <c r="E38" s="36"/>
      <c r="F38" s="35"/>
      <c r="G38" s="36"/>
    </row>
    <row r="39" spans="1:8" ht="15.75" x14ac:dyDescent="0.25">
      <c r="A39" s="35" t="s">
        <v>86</v>
      </c>
      <c r="B39" s="36"/>
      <c r="C39" s="36"/>
      <c r="D39" s="36"/>
      <c r="F39" s="35" t="s">
        <v>85</v>
      </c>
      <c r="G39" s="36"/>
    </row>
  </sheetData>
  <mergeCells count="55">
    <mergeCell ref="D10:E10"/>
    <mergeCell ref="F10:G10"/>
    <mergeCell ref="A1:A2"/>
    <mergeCell ref="E1:H1"/>
    <mergeCell ref="E2:H2"/>
    <mergeCell ref="A4:H4"/>
    <mergeCell ref="B5:H5"/>
    <mergeCell ref="D6:E6"/>
    <mergeCell ref="F6:G6"/>
    <mergeCell ref="D7:E7"/>
    <mergeCell ref="F7:G7"/>
    <mergeCell ref="A8:H8"/>
    <mergeCell ref="D9:E9"/>
    <mergeCell ref="F9:G9"/>
    <mergeCell ref="D11:E11"/>
    <mergeCell ref="F11:G11"/>
    <mergeCell ref="D13:E13"/>
    <mergeCell ref="F13:G13"/>
    <mergeCell ref="D14:E14"/>
    <mergeCell ref="F14:G14"/>
    <mergeCell ref="A12:H12"/>
    <mergeCell ref="D21:E21"/>
    <mergeCell ref="F21:G21"/>
    <mergeCell ref="A15:H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9:E29"/>
    <mergeCell ref="F29:G29"/>
    <mergeCell ref="D22:E22"/>
    <mergeCell ref="F22:G22"/>
    <mergeCell ref="D23:E23"/>
    <mergeCell ref="F23:G23"/>
    <mergeCell ref="D25:E25"/>
    <mergeCell ref="F25:G25"/>
    <mergeCell ref="D26:E26"/>
    <mergeCell ref="F26:G26"/>
    <mergeCell ref="D28:E28"/>
    <mergeCell ref="F28:G28"/>
    <mergeCell ref="A24:H24"/>
    <mergeCell ref="A27:H27"/>
    <mergeCell ref="D33:E33"/>
    <mergeCell ref="F33:G33"/>
    <mergeCell ref="D30:E30"/>
    <mergeCell ref="F30:G30"/>
    <mergeCell ref="D31:E31"/>
    <mergeCell ref="F31:G31"/>
    <mergeCell ref="A32:H32"/>
  </mergeCells>
  <pageMargins left="0.31496062992125984" right="0" top="0.15748031496062992" bottom="0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0"/>
  <sheetViews>
    <sheetView tabSelected="1" topLeftCell="A7" zoomScale="64" zoomScaleNormal="64" workbookViewId="0">
      <pane xSplit="1" ySplit="2" topLeftCell="B9" activePane="bottomRight" state="frozen"/>
      <selection activeCell="A7" sqref="A7"/>
      <selection pane="topRight" activeCell="B7" sqref="B7"/>
      <selection pane="bottomLeft" activeCell="A9" sqref="A9"/>
      <selection pane="bottomRight" activeCell="N107" sqref="N107"/>
    </sheetView>
  </sheetViews>
  <sheetFormatPr defaultRowHeight="15" x14ac:dyDescent="0.25"/>
  <cols>
    <col min="1" max="1" width="18.28515625" customWidth="1"/>
    <col min="2" max="2" width="43.7109375" customWidth="1"/>
    <col min="3" max="3" width="7.5703125" customWidth="1"/>
    <col min="4" max="4" width="6.7109375" customWidth="1"/>
    <col min="5" max="5" width="6" customWidth="1"/>
    <col min="6" max="6" width="6.140625" hidden="1" customWidth="1"/>
    <col min="7" max="7" width="6" style="67" customWidth="1"/>
    <col min="8" max="9" width="6.5703125" customWidth="1"/>
    <col min="10" max="10" width="5.28515625" customWidth="1"/>
    <col min="11" max="11" width="9.140625" hidden="1" customWidth="1"/>
    <col min="12" max="12" width="6.85546875" hidden="1" customWidth="1"/>
    <col min="13" max="13" width="6.5703125" customWidth="1"/>
    <col min="14" max="14" width="7" customWidth="1"/>
    <col min="15" max="15" width="6.140625" customWidth="1"/>
    <col min="16" max="16" width="8.140625" customWidth="1"/>
    <col min="17" max="17" width="6.28515625" style="20" customWidth="1"/>
  </cols>
  <sheetData>
    <row r="1" spans="1:17" ht="15" customHeight="1" x14ac:dyDescent="0.25">
      <c r="A1" s="158"/>
      <c r="C1" s="159" t="s">
        <v>0</v>
      </c>
      <c r="D1" s="159"/>
      <c r="E1" s="159"/>
      <c r="F1" s="159"/>
      <c r="G1" s="159"/>
      <c r="H1" s="5"/>
      <c r="I1" s="5"/>
      <c r="O1" s="5"/>
      <c r="P1" s="5"/>
    </row>
    <row r="2" spans="1:17" ht="44.25" customHeight="1" x14ac:dyDescent="0.25">
      <c r="A2" s="158"/>
      <c r="C2" s="159" t="s">
        <v>1</v>
      </c>
      <c r="D2" s="159"/>
      <c r="E2" s="159"/>
      <c r="F2" s="159"/>
      <c r="G2" s="159"/>
      <c r="H2" s="159"/>
      <c r="I2" s="32"/>
    </row>
    <row r="3" spans="1:17" ht="4.5" customHeight="1" x14ac:dyDescent="0.25">
      <c r="A3" s="2" t="s">
        <v>2</v>
      </c>
      <c r="B3" s="1"/>
      <c r="C3" s="1"/>
      <c r="D3" s="1"/>
      <c r="E3" s="1"/>
      <c r="L3" s="1"/>
    </row>
    <row r="4" spans="1:17" x14ac:dyDescent="0.25">
      <c r="A4" s="160" t="s">
        <v>3</v>
      </c>
      <c r="B4" s="160"/>
      <c r="C4" s="160"/>
      <c r="D4" s="160"/>
      <c r="E4" s="160"/>
      <c r="F4" s="160"/>
      <c r="G4" s="160"/>
      <c r="H4" s="160"/>
      <c r="I4" s="33"/>
    </row>
    <row r="5" spans="1:17" x14ac:dyDescent="0.25">
      <c r="A5" s="160" t="s">
        <v>79</v>
      </c>
      <c r="B5" s="160"/>
      <c r="C5" s="160"/>
      <c r="D5" s="160"/>
      <c r="E5" s="160"/>
      <c r="F5" s="160"/>
      <c r="G5" s="160"/>
      <c r="H5" s="160"/>
      <c r="I5" s="33"/>
    </row>
    <row r="6" spans="1:17" ht="6" customHeight="1" x14ac:dyDescent="0.25">
      <c r="A6" s="2"/>
      <c r="B6" s="1"/>
      <c r="C6" s="1"/>
      <c r="D6" s="1"/>
      <c r="E6" s="1"/>
      <c r="L6" s="1"/>
    </row>
    <row r="7" spans="1:17" ht="106.5" customHeight="1" x14ac:dyDescent="0.25">
      <c r="A7" s="24" t="s">
        <v>4</v>
      </c>
      <c r="B7" s="154" t="s">
        <v>6</v>
      </c>
      <c r="C7" s="24" t="s">
        <v>7</v>
      </c>
      <c r="D7" s="157" t="s">
        <v>9</v>
      </c>
      <c r="E7" s="148" t="s">
        <v>25</v>
      </c>
      <c r="F7" s="153" t="s">
        <v>26</v>
      </c>
      <c r="G7" s="148" t="s">
        <v>27</v>
      </c>
      <c r="H7" s="148" t="s">
        <v>28</v>
      </c>
      <c r="I7" s="155" t="s">
        <v>80</v>
      </c>
      <c r="J7" s="148" t="s">
        <v>29</v>
      </c>
      <c r="K7" s="153" t="s">
        <v>30</v>
      </c>
      <c r="L7" s="148" t="s">
        <v>34</v>
      </c>
      <c r="M7" s="148" t="s">
        <v>31</v>
      </c>
      <c r="N7" s="148" t="s">
        <v>32</v>
      </c>
      <c r="O7" s="148" t="s">
        <v>33</v>
      </c>
      <c r="P7" s="155" t="s">
        <v>201</v>
      </c>
      <c r="Q7" s="149" t="s">
        <v>72</v>
      </c>
    </row>
    <row r="8" spans="1:17" ht="31.5" customHeight="1" x14ac:dyDescent="0.25">
      <c r="A8" s="24" t="s">
        <v>5</v>
      </c>
      <c r="B8" s="154"/>
      <c r="C8" s="24" t="s">
        <v>8</v>
      </c>
      <c r="D8" s="157"/>
      <c r="E8" s="148"/>
      <c r="F8" s="153"/>
      <c r="G8" s="148"/>
      <c r="H8" s="148"/>
      <c r="I8" s="156"/>
      <c r="J8" s="148"/>
      <c r="K8" s="153"/>
      <c r="L8" s="148"/>
      <c r="M8" s="148"/>
      <c r="N8" s="148"/>
      <c r="O8" s="148"/>
      <c r="P8" s="156"/>
      <c r="Q8" s="149"/>
    </row>
    <row r="9" spans="1:17" s="78" customFormat="1" x14ac:dyDescent="0.25">
      <c r="A9" s="75">
        <v>1</v>
      </c>
      <c r="B9" s="75">
        <v>2</v>
      </c>
      <c r="C9" s="75">
        <v>3</v>
      </c>
      <c r="D9" s="75">
        <v>4</v>
      </c>
      <c r="E9" s="90">
        <v>5</v>
      </c>
      <c r="F9" s="79">
        <v>6</v>
      </c>
      <c r="G9" s="79">
        <v>6</v>
      </c>
      <c r="H9" s="79">
        <v>7</v>
      </c>
      <c r="I9" s="79">
        <v>8</v>
      </c>
      <c r="J9" s="79">
        <v>9</v>
      </c>
      <c r="K9" s="75">
        <v>5</v>
      </c>
      <c r="L9" s="76">
        <v>6</v>
      </c>
      <c r="M9" s="79">
        <v>10</v>
      </c>
      <c r="N9" s="76">
        <v>11</v>
      </c>
      <c r="O9" s="76">
        <v>12</v>
      </c>
      <c r="P9" s="76">
        <v>13</v>
      </c>
      <c r="Q9" s="77">
        <v>14</v>
      </c>
    </row>
    <row r="10" spans="1:17" ht="36" customHeight="1" x14ac:dyDescent="0.25">
      <c r="A10" s="150" t="s">
        <v>10</v>
      </c>
      <c r="B10" s="150"/>
      <c r="C10" s="150"/>
      <c r="D10" s="26">
        <v>25</v>
      </c>
      <c r="E10" s="80">
        <f>E11+E17+E25</f>
        <v>9</v>
      </c>
      <c r="F10" s="45">
        <f t="shared" ref="F10:P10" si="0">F11+F17+F25</f>
        <v>0</v>
      </c>
      <c r="G10" s="80">
        <f t="shared" si="0"/>
        <v>15</v>
      </c>
      <c r="H10" s="80">
        <f t="shared" si="0"/>
        <v>15</v>
      </c>
      <c r="I10" s="80">
        <f t="shared" si="0"/>
        <v>9</v>
      </c>
      <c r="J10" s="80">
        <f t="shared" si="0"/>
        <v>15</v>
      </c>
      <c r="K10" s="45">
        <f t="shared" si="0"/>
        <v>0</v>
      </c>
      <c r="L10" s="45">
        <f t="shared" si="0"/>
        <v>0</v>
      </c>
      <c r="M10" s="80">
        <f t="shared" si="0"/>
        <v>15</v>
      </c>
      <c r="N10" s="80">
        <f t="shared" si="0"/>
        <v>15</v>
      </c>
      <c r="O10" s="45">
        <f t="shared" si="0"/>
        <v>15</v>
      </c>
      <c r="P10" s="45">
        <f t="shared" si="0"/>
        <v>15</v>
      </c>
      <c r="Q10" s="21"/>
    </row>
    <row r="11" spans="1:17" ht="37.5" customHeight="1" x14ac:dyDescent="0.25">
      <c r="A11" s="135" t="s">
        <v>89</v>
      </c>
      <c r="B11" s="147"/>
      <c r="C11" s="92" t="s">
        <v>11</v>
      </c>
      <c r="D11" s="93">
        <v>0</v>
      </c>
      <c r="E11" s="94">
        <f t="shared" ref="E11:P11" si="1">SUM(E12:E16)</f>
        <v>5</v>
      </c>
      <c r="F11" s="94">
        <f t="shared" si="1"/>
        <v>0</v>
      </c>
      <c r="G11" s="94">
        <f t="shared" si="1"/>
        <v>5</v>
      </c>
      <c r="H11" s="94">
        <f t="shared" si="1"/>
        <v>5</v>
      </c>
      <c r="I11" s="94">
        <f t="shared" si="1"/>
        <v>5</v>
      </c>
      <c r="J11" s="94">
        <f t="shared" si="1"/>
        <v>5</v>
      </c>
      <c r="K11" s="94">
        <f t="shared" si="1"/>
        <v>0</v>
      </c>
      <c r="L11" s="94">
        <f t="shared" si="1"/>
        <v>0</v>
      </c>
      <c r="M11" s="94">
        <f t="shared" si="1"/>
        <v>5</v>
      </c>
      <c r="N11" s="94">
        <f t="shared" si="1"/>
        <v>5</v>
      </c>
      <c r="O11" s="94">
        <f t="shared" si="1"/>
        <v>5</v>
      </c>
      <c r="P11" s="94">
        <f t="shared" si="1"/>
        <v>5</v>
      </c>
      <c r="Q11" s="95">
        <f>SUM(E11:P11)/9</f>
        <v>5</v>
      </c>
    </row>
    <row r="12" spans="1:17" x14ac:dyDescent="0.25">
      <c r="A12" s="25"/>
      <c r="B12" s="39" t="s">
        <v>12</v>
      </c>
      <c r="C12" s="25"/>
      <c r="D12" s="24">
        <v>5</v>
      </c>
      <c r="E12" s="81">
        <v>5</v>
      </c>
      <c r="F12" s="57"/>
      <c r="G12" s="81">
        <v>5</v>
      </c>
      <c r="H12" s="81">
        <v>5</v>
      </c>
      <c r="I12" s="81">
        <v>5</v>
      </c>
      <c r="J12" s="81">
        <v>5</v>
      </c>
      <c r="K12" s="57"/>
      <c r="L12" s="57"/>
      <c r="M12" s="81">
        <v>5</v>
      </c>
      <c r="N12" s="57">
        <v>5</v>
      </c>
      <c r="O12" s="57">
        <v>5</v>
      </c>
      <c r="P12" s="57">
        <v>5</v>
      </c>
      <c r="Q12" s="23"/>
    </row>
    <row r="13" spans="1:17" x14ac:dyDescent="0.25">
      <c r="A13" s="25"/>
      <c r="B13" s="39" t="s">
        <v>13</v>
      </c>
      <c r="C13" s="25"/>
      <c r="D13" s="24">
        <v>4</v>
      </c>
      <c r="E13" s="86"/>
      <c r="F13" s="57"/>
      <c r="G13" s="81"/>
      <c r="H13" s="81"/>
      <c r="I13" s="81"/>
      <c r="J13" s="81"/>
      <c r="K13" s="57"/>
      <c r="L13" s="43"/>
      <c r="M13" s="81"/>
      <c r="N13" s="57"/>
      <c r="O13" s="57"/>
      <c r="P13" s="57"/>
      <c r="Q13" s="23"/>
    </row>
    <row r="14" spans="1:17" x14ac:dyDescent="0.25">
      <c r="A14" s="25"/>
      <c r="B14" s="39" t="s">
        <v>14</v>
      </c>
      <c r="C14" s="25"/>
      <c r="D14" s="24">
        <v>3</v>
      </c>
      <c r="E14" s="86"/>
      <c r="F14" s="57"/>
      <c r="G14" s="81"/>
      <c r="H14" s="81"/>
      <c r="I14" s="81"/>
      <c r="J14" s="81"/>
      <c r="K14" s="57"/>
      <c r="L14" s="43"/>
      <c r="M14" s="81"/>
      <c r="N14" s="57"/>
      <c r="O14" s="57"/>
      <c r="P14" s="57"/>
      <c r="Q14" s="23"/>
    </row>
    <row r="15" spans="1:17" x14ac:dyDescent="0.25">
      <c r="A15" s="25"/>
      <c r="B15" s="39" t="s">
        <v>15</v>
      </c>
      <c r="C15" s="25"/>
      <c r="D15" s="24">
        <v>2</v>
      </c>
      <c r="E15" s="86"/>
      <c r="F15" s="57"/>
      <c r="G15" s="81"/>
      <c r="H15" s="81"/>
      <c r="I15" s="81"/>
      <c r="J15" s="81"/>
      <c r="K15" s="57"/>
      <c r="L15" s="43"/>
      <c r="M15" s="81"/>
      <c r="N15" s="57"/>
      <c r="O15" s="57"/>
      <c r="P15" s="57"/>
      <c r="Q15" s="23"/>
    </row>
    <row r="16" spans="1:17" x14ac:dyDescent="0.25">
      <c r="A16" s="25"/>
      <c r="B16" s="39" t="s">
        <v>16</v>
      </c>
      <c r="C16" s="25"/>
      <c r="D16" s="24">
        <v>1</v>
      </c>
      <c r="E16" s="86"/>
      <c r="F16" s="57"/>
      <c r="G16" s="81"/>
      <c r="H16" s="81"/>
      <c r="I16" s="81"/>
      <c r="J16" s="81"/>
      <c r="K16" s="57"/>
      <c r="L16" s="43"/>
      <c r="M16" s="81"/>
      <c r="N16" s="57"/>
      <c r="O16" s="57"/>
      <c r="P16" s="57"/>
      <c r="Q16" s="23"/>
    </row>
    <row r="17" spans="1:17" s="11" customFormat="1" ht="15" customHeight="1" x14ac:dyDescent="0.25">
      <c r="A17" s="166" t="s">
        <v>17</v>
      </c>
      <c r="B17" s="136"/>
      <c r="C17" s="151" t="s">
        <v>18</v>
      </c>
      <c r="D17" s="152"/>
      <c r="E17" s="173">
        <f>SUM(E19:E24)</f>
        <v>4</v>
      </c>
      <c r="F17" s="96">
        <f t="shared" ref="F17:O17" si="2">SUM(F19:F24)</f>
        <v>0</v>
      </c>
      <c r="G17" s="173">
        <f t="shared" si="2"/>
        <v>5</v>
      </c>
      <c r="H17" s="173">
        <f t="shared" si="2"/>
        <v>5</v>
      </c>
      <c r="I17" s="173">
        <f t="shared" si="2"/>
        <v>4</v>
      </c>
      <c r="J17" s="173">
        <f t="shared" si="2"/>
        <v>5</v>
      </c>
      <c r="K17" s="96">
        <f t="shared" si="2"/>
        <v>0</v>
      </c>
      <c r="L17" s="96">
        <f t="shared" si="2"/>
        <v>0</v>
      </c>
      <c r="M17" s="173">
        <f t="shared" si="2"/>
        <v>5</v>
      </c>
      <c r="N17" s="173">
        <f t="shared" si="2"/>
        <v>5</v>
      </c>
      <c r="O17" s="173">
        <f t="shared" si="2"/>
        <v>5</v>
      </c>
      <c r="P17" s="173">
        <f t="shared" ref="P17" si="3">SUM(P19:P24)</f>
        <v>5</v>
      </c>
      <c r="Q17" s="169">
        <f>SUM(E17:P17)/9</f>
        <v>4.7777777777777777</v>
      </c>
    </row>
    <row r="18" spans="1:17" ht="21" customHeight="1" x14ac:dyDescent="0.25">
      <c r="A18" s="167"/>
      <c r="B18" s="168"/>
      <c r="C18" s="151"/>
      <c r="D18" s="152"/>
      <c r="E18" s="174"/>
      <c r="F18" s="97"/>
      <c r="G18" s="174"/>
      <c r="H18" s="174"/>
      <c r="I18" s="174"/>
      <c r="J18" s="174"/>
      <c r="K18" s="97"/>
      <c r="L18" s="98"/>
      <c r="M18" s="174"/>
      <c r="N18" s="174"/>
      <c r="O18" s="174"/>
      <c r="P18" s="174"/>
      <c r="Q18" s="170"/>
    </row>
    <row r="19" spans="1:17" x14ac:dyDescent="0.25">
      <c r="A19" s="51"/>
      <c r="B19" s="31" t="s">
        <v>90</v>
      </c>
      <c r="C19" s="56"/>
      <c r="D19" s="24">
        <v>5</v>
      </c>
      <c r="E19" s="89">
        <v>4</v>
      </c>
      <c r="F19" s="57"/>
      <c r="G19" s="81">
        <v>5</v>
      </c>
      <c r="H19" s="89">
        <v>5</v>
      </c>
      <c r="I19" s="84"/>
      <c r="J19" s="81">
        <v>5</v>
      </c>
      <c r="K19" s="57"/>
      <c r="L19" s="57"/>
      <c r="M19" s="81">
        <v>5</v>
      </c>
      <c r="N19" s="57">
        <v>5</v>
      </c>
      <c r="O19" s="57">
        <v>5</v>
      </c>
      <c r="P19" s="57">
        <v>5</v>
      </c>
      <c r="Q19" s="23"/>
    </row>
    <row r="20" spans="1:17" x14ac:dyDescent="0.25">
      <c r="A20" s="51"/>
      <c r="B20" s="31" t="s">
        <v>91</v>
      </c>
      <c r="C20" s="53"/>
      <c r="D20" s="24">
        <v>4</v>
      </c>
      <c r="E20" s="86"/>
      <c r="F20" s="57"/>
      <c r="G20" s="81"/>
      <c r="H20" s="81"/>
      <c r="I20" s="81">
        <v>4</v>
      </c>
      <c r="J20" s="81"/>
      <c r="K20" s="57"/>
      <c r="L20" s="43"/>
      <c r="M20" s="81"/>
      <c r="N20" s="57"/>
      <c r="O20" s="57"/>
      <c r="P20" s="57"/>
      <c r="Q20" s="23"/>
    </row>
    <row r="21" spans="1:17" x14ac:dyDescent="0.25">
      <c r="A21" s="51"/>
      <c r="B21" s="31" t="s">
        <v>92</v>
      </c>
      <c r="C21" s="53"/>
      <c r="D21" s="24">
        <v>3</v>
      </c>
      <c r="E21" s="86"/>
      <c r="F21" s="57"/>
      <c r="G21" s="81"/>
      <c r="H21" s="81"/>
      <c r="I21" s="81"/>
      <c r="J21" s="81"/>
      <c r="K21" s="57"/>
      <c r="L21" s="43"/>
      <c r="M21" s="81"/>
      <c r="N21" s="57"/>
      <c r="O21" s="57"/>
      <c r="P21" s="57"/>
      <c r="Q21" s="23"/>
    </row>
    <row r="22" spans="1:17" x14ac:dyDescent="0.25">
      <c r="A22" s="51"/>
      <c r="B22" s="31" t="s">
        <v>93</v>
      </c>
      <c r="C22" s="53"/>
      <c r="D22" s="24">
        <v>2</v>
      </c>
      <c r="E22" s="86"/>
      <c r="F22" s="57"/>
      <c r="G22" s="81"/>
      <c r="H22" s="81"/>
      <c r="I22" s="81"/>
      <c r="J22" s="81"/>
      <c r="K22" s="57"/>
      <c r="L22" s="43"/>
      <c r="M22" s="81"/>
      <c r="N22" s="57"/>
      <c r="O22" s="57"/>
      <c r="P22" s="57"/>
      <c r="Q22" s="23"/>
    </row>
    <row r="23" spans="1:17" x14ac:dyDescent="0.25">
      <c r="A23" s="51"/>
      <c r="B23" s="31" t="s">
        <v>94</v>
      </c>
      <c r="C23" s="53"/>
      <c r="D23" s="24">
        <v>1</v>
      </c>
      <c r="E23" s="86"/>
      <c r="F23" s="57"/>
      <c r="G23" s="81"/>
      <c r="H23" s="81"/>
      <c r="I23" s="81"/>
      <c r="J23" s="81"/>
      <c r="K23" s="57"/>
      <c r="L23" s="43"/>
      <c r="M23" s="81"/>
      <c r="N23" s="57"/>
      <c r="O23" s="57"/>
      <c r="P23" s="57"/>
      <c r="Q23" s="23"/>
    </row>
    <row r="24" spans="1:17" x14ac:dyDescent="0.25">
      <c r="A24" s="51"/>
      <c r="B24" s="31" t="s">
        <v>95</v>
      </c>
      <c r="C24" s="53"/>
      <c r="D24" s="24">
        <v>0</v>
      </c>
      <c r="E24" s="86"/>
      <c r="F24" s="57"/>
      <c r="G24" s="81"/>
      <c r="H24" s="81"/>
      <c r="I24" s="81"/>
      <c r="J24" s="81"/>
      <c r="K24" s="57"/>
      <c r="L24" s="43"/>
      <c r="M24" s="81"/>
      <c r="N24" s="57"/>
      <c r="O24" s="57"/>
      <c r="P24" s="57"/>
      <c r="Q24" s="23"/>
    </row>
    <row r="25" spans="1:17" ht="42" customHeight="1" x14ac:dyDescent="0.25">
      <c r="A25" s="167" t="s">
        <v>103</v>
      </c>
      <c r="B25" s="168"/>
      <c r="C25" s="137"/>
      <c r="D25" s="93"/>
      <c r="E25" s="18">
        <f t="shared" ref="E25:P25" si="4">SUM(E27:E32)</f>
        <v>0</v>
      </c>
      <c r="F25" s="94">
        <f t="shared" si="4"/>
        <v>0</v>
      </c>
      <c r="G25" s="94">
        <f t="shared" si="4"/>
        <v>5</v>
      </c>
      <c r="H25" s="106">
        <f t="shared" si="4"/>
        <v>5</v>
      </c>
      <c r="I25" s="18">
        <f t="shared" si="4"/>
        <v>0</v>
      </c>
      <c r="J25" s="94">
        <f t="shared" si="4"/>
        <v>5</v>
      </c>
      <c r="K25" s="94">
        <f t="shared" si="4"/>
        <v>0</v>
      </c>
      <c r="L25" s="94">
        <f t="shared" si="4"/>
        <v>0</v>
      </c>
      <c r="M25" s="94">
        <f t="shared" si="4"/>
        <v>5</v>
      </c>
      <c r="N25" s="94">
        <f t="shared" si="4"/>
        <v>5</v>
      </c>
      <c r="O25" s="94">
        <f t="shared" si="4"/>
        <v>5</v>
      </c>
      <c r="P25" s="94">
        <f t="shared" si="4"/>
        <v>5</v>
      </c>
      <c r="Q25" s="95">
        <f>SUM(E25:P25)/7</f>
        <v>5</v>
      </c>
    </row>
    <row r="26" spans="1:17" ht="13.5" customHeight="1" x14ac:dyDescent="0.25">
      <c r="A26" s="46"/>
      <c r="B26" s="58" t="s">
        <v>96</v>
      </c>
      <c r="C26" s="138"/>
      <c r="D26" s="25"/>
      <c r="E26" s="86"/>
      <c r="F26" s="57"/>
      <c r="G26" s="81"/>
      <c r="H26" s="81"/>
      <c r="I26" s="81"/>
      <c r="J26" s="81"/>
      <c r="K26" s="57"/>
      <c r="L26" s="43"/>
      <c r="M26" s="81"/>
      <c r="N26" s="57"/>
      <c r="O26" s="57"/>
      <c r="P26" s="57"/>
      <c r="Q26" s="23"/>
    </row>
    <row r="27" spans="1:17" ht="29.25" customHeight="1" x14ac:dyDescent="0.25">
      <c r="A27" s="46"/>
      <c r="B27" s="39" t="s">
        <v>97</v>
      </c>
      <c r="C27" s="138"/>
      <c r="D27" s="43">
        <v>5</v>
      </c>
      <c r="E27" s="86"/>
      <c r="F27" s="57"/>
      <c r="G27" s="81">
        <v>5</v>
      </c>
      <c r="H27" s="81"/>
      <c r="I27" s="81"/>
      <c r="J27" s="81"/>
      <c r="K27" s="57"/>
      <c r="L27" s="43"/>
      <c r="M27" s="81"/>
      <c r="N27" s="57"/>
      <c r="O27" s="57"/>
      <c r="P27" s="57"/>
      <c r="Q27" s="23"/>
    </row>
    <row r="28" spans="1:17" ht="25.5" x14ac:dyDescent="0.25">
      <c r="A28" s="46"/>
      <c r="B28" s="39" t="s">
        <v>98</v>
      </c>
      <c r="C28" s="138"/>
      <c r="D28" s="49">
        <v>0</v>
      </c>
      <c r="E28" s="86"/>
      <c r="F28" s="57"/>
      <c r="G28" s="81"/>
      <c r="H28" s="81"/>
      <c r="I28" s="81"/>
      <c r="J28" s="81"/>
      <c r="K28" s="57"/>
      <c r="L28" s="43"/>
      <c r="M28" s="81"/>
      <c r="N28" s="57"/>
      <c r="O28" s="57"/>
      <c r="P28" s="57"/>
      <c r="Q28" s="23"/>
    </row>
    <row r="29" spans="1:17" x14ac:dyDescent="0.25">
      <c r="A29" s="46"/>
      <c r="B29" s="58" t="s">
        <v>99</v>
      </c>
      <c r="C29" s="138"/>
      <c r="D29" s="49"/>
      <c r="E29" s="86"/>
      <c r="F29" s="57"/>
      <c r="G29" s="81"/>
      <c r="H29" s="81"/>
      <c r="I29" s="81"/>
      <c r="J29" s="81"/>
      <c r="K29" s="57"/>
      <c r="L29" s="43"/>
      <c r="M29" s="81"/>
      <c r="N29" s="57"/>
      <c r="O29" s="57"/>
      <c r="P29" s="57"/>
      <c r="Q29" s="23"/>
    </row>
    <row r="30" spans="1:17" ht="24" customHeight="1" x14ac:dyDescent="0.25">
      <c r="A30" s="46"/>
      <c r="B30" s="39" t="s">
        <v>100</v>
      </c>
      <c r="C30" s="138"/>
      <c r="D30" s="43">
        <v>5</v>
      </c>
      <c r="E30" s="81"/>
      <c r="F30" s="57"/>
      <c r="G30" s="81"/>
      <c r="H30" s="81">
        <v>5</v>
      </c>
      <c r="I30" s="81"/>
      <c r="J30" s="81">
        <v>5</v>
      </c>
      <c r="K30" s="57"/>
      <c r="L30" s="70"/>
      <c r="M30" s="81">
        <v>5</v>
      </c>
      <c r="N30" s="57">
        <v>5</v>
      </c>
      <c r="O30" s="57">
        <v>5</v>
      </c>
      <c r="P30" s="57">
        <v>5</v>
      </c>
      <c r="Q30" s="23"/>
    </row>
    <row r="31" spans="1:17" ht="25.5" customHeight="1" x14ac:dyDescent="0.25">
      <c r="A31" s="46"/>
      <c r="B31" s="39" t="s">
        <v>101</v>
      </c>
      <c r="C31" s="138"/>
      <c r="D31" s="43">
        <v>1</v>
      </c>
      <c r="E31" s="86"/>
      <c r="F31" s="57"/>
      <c r="G31" s="81"/>
      <c r="H31" s="81"/>
      <c r="I31" s="81"/>
      <c r="J31" s="81"/>
      <c r="K31" s="57"/>
      <c r="L31" s="43"/>
      <c r="M31" s="81"/>
      <c r="N31" s="57"/>
      <c r="O31" s="57"/>
      <c r="P31" s="57"/>
      <c r="Q31" s="23"/>
    </row>
    <row r="32" spans="1:17" ht="40.5" customHeight="1" x14ac:dyDescent="0.25">
      <c r="A32" s="46"/>
      <c r="B32" s="39" t="s">
        <v>102</v>
      </c>
      <c r="C32" s="139"/>
      <c r="D32" s="43">
        <v>0</v>
      </c>
      <c r="E32" s="86"/>
      <c r="F32" s="57"/>
      <c r="G32" s="81"/>
      <c r="H32" s="81"/>
      <c r="I32" s="81"/>
      <c r="J32" s="81"/>
      <c r="K32" s="57"/>
      <c r="L32" s="43"/>
      <c r="M32" s="81"/>
      <c r="N32" s="57"/>
      <c r="O32" s="57"/>
      <c r="P32" s="57"/>
      <c r="Q32" s="23"/>
    </row>
    <row r="33" spans="1:17" ht="28.5" customHeight="1" x14ac:dyDescent="0.25">
      <c r="A33" s="161" t="s">
        <v>104</v>
      </c>
      <c r="B33" s="162"/>
      <c r="C33" s="99"/>
      <c r="D33" s="92"/>
      <c r="E33" s="92">
        <f>E34+E38</f>
        <v>0</v>
      </c>
      <c r="F33" s="97">
        <f t="shared" ref="F33" si="5">SUM(F35:F37)</f>
        <v>0</v>
      </c>
      <c r="G33" s="97">
        <f>G34+G38</f>
        <v>10</v>
      </c>
      <c r="H33" s="97">
        <f t="shared" ref="H33:P33" si="6">H34+H38</f>
        <v>5</v>
      </c>
      <c r="I33" s="97">
        <f t="shared" si="6"/>
        <v>0</v>
      </c>
      <c r="J33" s="97">
        <f t="shared" si="6"/>
        <v>0</v>
      </c>
      <c r="K33" s="97">
        <f t="shared" si="6"/>
        <v>0</v>
      </c>
      <c r="L33" s="97">
        <f t="shared" si="6"/>
        <v>0</v>
      </c>
      <c r="M33" s="97">
        <f t="shared" si="6"/>
        <v>0</v>
      </c>
      <c r="N33" s="97">
        <f t="shared" si="6"/>
        <v>0</v>
      </c>
      <c r="O33" s="97">
        <f t="shared" si="6"/>
        <v>0</v>
      </c>
      <c r="P33" s="97">
        <f t="shared" si="6"/>
        <v>0</v>
      </c>
      <c r="Q33" s="100"/>
    </row>
    <row r="34" spans="1:17" ht="63" customHeight="1" x14ac:dyDescent="0.25">
      <c r="A34" s="135" t="s">
        <v>108</v>
      </c>
      <c r="B34" s="147"/>
      <c r="C34" s="163" t="s">
        <v>18</v>
      </c>
      <c r="D34" s="101"/>
      <c r="E34" s="18">
        <f t="shared" ref="E34:O34" si="7">SUM(E35:E37)</f>
        <v>0</v>
      </c>
      <c r="F34" s="47">
        <f t="shared" si="7"/>
        <v>0</v>
      </c>
      <c r="G34" s="94">
        <f t="shared" si="7"/>
        <v>5</v>
      </c>
      <c r="H34" s="94">
        <f t="shared" si="7"/>
        <v>5</v>
      </c>
      <c r="I34" s="18">
        <f t="shared" si="7"/>
        <v>0</v>
      </c>
      <c r="J34" s="18">
        <f t="shared" si="7"/>
        <v>0</v>
      </c>
      <c r="K34" s="47">
        <f t="shared" si="7"/>
        <v>0</v>
      </c>
      <c r="L34" s="18">
        <f t="shared" si="7"/>
        <v>0</v>
      </c>
      <c r="M34" s="18">
        <f t="shared" si="7"/>
        <v>0</v>
      </c>
      <c r="N34" s="18">
        <f t="shared" si="7"/>
        <v>0</v>
      </c>
      <c r="O34" s="94">
        <f t="shared" si="7"/>
        <v>0</v>
      </c>
      <c r="P34" s="18">
        <v>0</v>
      </c>
      <c r="Q34" s="95">
        <f>SUM(D34:P34)/3</f>
        <v>3.3333333333333335</v>
      </c>
    </row>
    <row r="35" spans="1:17" x14ac:dyDescent="0.25">
      <c r="A35" s="39"/>
      <c r="B35" s="31" t="s">
        <v>105</v>
      </c>
      <c r="C35" s="164"/>
      <c r="D35" s="24">
        <v>5</v>
      </c>
      <c r="E35" s="81"/>
      <c r="F35" s="57"/>
      <c r="G35" s="81">
        <v>5</v>
      </c>
      <c r="H35" s="81">
        <v>5</v>
      </c>
      <c r="I35" s="81"/>
      <c r="J35" s="89"/>
      <c r="K35" s="57"/>
      <c r="L35" s="43"/>
      <c r="M35" s="57"/>
      <c r="N35" s="57"/>
      <c r="O35" s="57"/>
      <c r="P35" s="57"/>
      <c r="Q35" s="23"/>
    </row>
    <row r="36" spans="1:17" x14ac:dyDescent="0.25">
      <c r="A36" s="41"/>
      <c r="B36" s="59" t="s">
        <v>106</v>
      </c>
      <c r="C36" s="164"/>
      <c r="D36" s="24">
        <v>2</v>
      </c>
      <c r="E36" s="86"/>
      <c r="F36" s="57"/>
      <c r="G36" s="81"/>
      <c r="H36" s="81"/>
      <c r="I36" s="81"/>
      <c r="J36" s="81"/>
      <c r="K36" s="57"/>
      <c r="L36" s="43"/>
      <c r="M36" s="57"/>
      <c r="N36" s="57"/>
      <c r="O36" s="57"/>
      <c r="P36" s="57"/>
      <c r="Q36" s="23"/>
    </row>
    <row r="37" spans="1:17" x14ac:dyDescent="0.25">
      <c r="A37" s="60"/>
      <c r="B37" s="61" t="s">
        <v>107</v>
      </c>
      <c r="C37" s="164"/>
      <c r="D37" s="24">
        <v>0</v>
      </c>
      <c r="E37" s="86"/>
      <c r="F37" s="57"/>
      <c r="G37" s="81"/>
      <c r="H37" s="81"/>
      <c r="I37" s="81"/>
      <c r="J37" s="81"/>
      <c r="K37" s="57"/>
      <c r="L37" s="43"/>
      <c r="M37" s="57"/>
      <c r="N37" s="57"/>
      <c r="O37" s="57">
        <v>0</v>
      </c>
      <c r="P37" s="57"/>
      <c r="Q37" s="23"/>
    </row>
    <row r="38" spans="1:17" ht="70.5" customHeight="1" x14ac:dyDescent="0.25">
      <c r="A38" s="135" t="s">
        <v>109</v>
      </c>
      <c r="B38" s="147"/>
      <c r="C38" s="50" t="s">
        <v>18</v>
      </c>
      <c r="D38" s="102"/>
      <c r="E38" s="18">
        <f t="shared" ref="E38:O38" si="8">SUM(E39:E40)</f>
        <v>0</v>
      </c>
      <c r="F38" s="47">
        <f t="shared" si="8"/>
        <v>0</v>
      </c>
      <c r="G38" s="94">
        <f t="shared" si="8"/>
        <v>5</v>
      </c>
      <c r="H38" s="18">
        <f t="shared" si="8"/>
        <v>0</v>
      </c>
      <c r="I38" s="18">
        <f t="shared" si="8"/>
        <v>0</v>
      </c>
      <c r="J38" s="18">
        <f t="shared" si="8"/>
        <v>0</v>
      </c>
      <c r="K38" s="47">
        <f t="shared" si="8"/>
        <v>0</v>
      </c>
      <c r="L38" s="19">
        <f t="shared" si="8"/>
        <v>0</v>
      </c>
      <c r="M38" s="18">
        <f t="shared" si="8"/>
        <v>0</v>
      </c>
      <c r="N38" s="18">
        <f t="shared" si="8"/>
        <v>0</v>
      </c>
      <c r="O38" s="18">
        <f t="shared" si="8"/>
        <v>0</v>
      </c>
      <c r="P38" s="18">
        <v>0</v>
      </c>
      <c r="Q38" s="95">
        <f>SUM(E38:P38)/1</f>
        <v>5</v>
      </c>
    </row>
    <row r="39" spans="1:17" x14ac:dyDescent="0.25">
      <c r="A39" s="8"/>
      <c r="B39" s="62" t="s">
        <v>110</v>
      </c>
      <c r="C39" s="53"/>
      <c r="D39" s="24">
        <v>5</v>
      </c>
      <c r="E39" s="86"/>
      <c r="F39" s="57"/>
      <c r="G39" s="81">
        <v>5</v>
      </c>
      <c r="H39" s="81"/>
      <c r="I39" s="81"/>
      <c r="J39" s="81"/>
      <c r="K39" s="57"/>
      <c r="L39" s="43"/>
      <c r="M39" s="81"/>
      <c r="N39" s="57"/>
      <c r="O39" s="57"/>
      <c r="P39" s="57"/>
      <c r="Q39" s="23"/>
    </row>
    <row r="40" spans="1:17" x14ac:dyDescent="0.25">
      <c r="A40" s="8"/>
      <c r="B40" s="31" t="s">
        <v>111</v>
      </c>
      <c r="C40" s="53"/>
      <c r="D40" s="24">
        <v>0</v>
      </c>
      <c r="E40" s="86"/>
      <c r="F40" s="57"/>
      <c r="G40" s="81"/>
      <c r="H40" s="81"/>
      <c r="I40" s="81"/>
      <c r="J40" s="81"/>
      <c r="K40" s="57"/>
      <c r="L40" s="43"/>
      <c r="M40" s="81"/>
      <c r="N40" s="57"/>
      <c r="O40" s="57"/>
      <c r="P40" s="57"/>
      <c r="Q40" s="23"/>
    </row>
    <row r="41" spans="1:17" ht="28.5" customHeight="1" x14ac:dyDescent="0.25">
      <c r="A41" s="140" t="s">
        <v>112</v>
      </c>
      <c r="B41" s="165"/>
      <c r="C41" s="140"/>
      <c r="D41" s="94">
        <v>20</v>
      </c>
      <c r="E41" s="103">
        <f>E42+E46+E49+E53+E56+E59+E66+E69</f>
        <v>40</v>
      </c>
      <c r="F41" s="103">
        <f t="shared" ref="F41:P41" si="9">F42+F46+F49+F53+F56+F59+F66+F69</f>
        <v>5</v>
      </c>
      <c r="G41" s="103">
        <f t="shared" si="9"/>
        <v>40</v>
      </c>
      <c r="H41" s="103">
        <f t="shared" si="9"/>
        <v>32</v>
      </c>
      <c r="I41" s="103">
        <f t="shared" si="9"/>
        <v>30</v>
      </c>
      <c r="J41" s="103">
        <f t="shared" si="9"/>
        <v>35</v>
      </c>
      <c r="K41" s="103">
        <f t="shared" si="9"/>
        <v>0</v>
      </c>
      <c r="L41" s="103">
        <f t="shared" si="9"/>
        <v>0</v>
      </c>
      <c r="M41" s="103">
        <f t="shared" si="9"/>
        <v>30</v>
      </c>
      <c r="N41" s="103">
        <f t="shared" si="9"/>
        <v>36</v>
      </c>
      <c r="O41" s="103">
        <f t="shared" si="9"/>
        <v>29</v>
      </c>
      <c r="P41" s="103">
        <f t="shared" si="9"/>
        <v>27</v>
      </c>
      <c r="Q41" s="95"/>
    </row>
    <row r="42" spans="1:17" ht="45.75" customHeight="1" x14ac:dyDescent="0.25">
      <c r="A42" s="179" t="s">
        <v>113</v>
      </c>
      <c r="B42" s="180"/>
      <c r="C42" s="43" t="s">
        <v>18</v>
      </c>
      <c r="D42" s="44"/>
      <c r="E42" s="17">
        <f t="shared" ref="E42:P42" si="10">SUM(E43:E45)</f>
        <v>5</v>
      </c>
      <c r="F42" s="47">
        <f t="shared" si="10"/>
        <v>0</v>
      </c>
      <c r="G42" s="17">
        <f t="shared" si="10"/>
        <v>5</v>
      </c>
      <c r="H42" s="17">
        <f t="shared" si="10"/>
        <v>5</v>
      </c>
      <c r="I42" s="17">
        <f t="shared" si="10"/>
        <v>5</v>
      </c>
      <c r="J42" s="17">
        <f t="shared" si="10"/>
        <v>5</v>
      </c>
      <c r="K42" s="47">
        <f t="shared" si="10"/>
        <v>0</v>
      </c>
      <c r="L42" s="47">
        <f t="shared" si="10"/>
        <v>0</v>
      </c>
      <c r="M42" s="17">
        <f t="shared" si="10"/>
        <v>5</v>
      </c>
      <c r="N42" s="47">
        <f t="shared" si="10"/>
        <v>5</v>
      </c>
      <c r="O42" s="47">
        <f t="shared" si="10"/>
        <v>5</v>
      </c>
      <c r="P42" s="47">
        <f t="shared" si="10"/>
        <v>0</v>
      </c>
      <c r="Q42" s="22">
        <f>SUM(E42:P42)/9</f>
        <v>4.4444444444444446</v>
      </c>
    </row>
    <row r="43" spans="1:17" x14ac:dyDescent="0.25">
      <c r="A43" s="41"/>
      <c r="B43" s="31" t="s">
        <v>114</v>
      </c>
      <c r="C43" s="52"/>
      <c r="D43" s="24">
        <v>5</v>
      </c>
      <c r="E43" s="87">
        <v>5</v>
      </c>
      <c r="F43" s="57"/>
      <c r="G43" s="81">
        <v>5</v>
      </c>
      <c r="H43" s="81">
        <v>5</v>
      </c>
      <c r="I43" s="81">
        <v>5</v>
      </c>
      <c r="J43" s="81">
        <v>5</v>
      </c>
      <c r="K43" s="57"/>
      <c r="L43" s="54"/>
      <c r="M43" s="81">
        <v>5</v>
      </c>
      <c r="N43" s="57">
        <v>5</v>
      </c>
      <c r="O43" s="57">
        <v>5</v>
      </c>
      <c r="P43" s="57"/>
      <c r="Q43" s="23"/>
    </row>
    <row r="44" spans="1:17" x14ac:dyDescent="0.25">
      <c r="A44" s="41"/>
      <c r="B44" s="31" t="s">
        <v>115</v>
      </c>
      <c r="C44" s="53"/>
      <c r="D44" s="24">
        <v>2</v>
      </c>
      <c r="E44" s="81"/>
      <c r="F44" s="57"/>
      <c r="G44" s="81"/>
      <c r="H44" s="81"/>
      <c r="I44" s="81"/>
      <c r="J44" s="81"/>
      <c r="K44" s="57"/>
      <c r="L44" s="57"/>
      <c r="M44" s="81"/>
      <c r="N44" s="57"/>
      <c r="O44" s="57"/>
      <c r="P44" s="57"/>
      <c r="Q44" s="23"/>
    </row>
    <row r="45" spans="1:17" x14ac:dyDescent="0.25">
      <c r="A45" s="41"/>
      <c r="B45" s="31" t="s">
        <v>116</v>
      </c>
      <c r="C45" s="53"/>
      <c r="D45" s="24">
        <v>0</v>
      </c>
      <c r="E45" s="86"/>
      <c r="F45" s="57"/>
      <c r="G45" s="81"/>
      <c r="H45" s="81"/>
      <c r="I45" s="81"/>
      <c r="J45" s="81"/>
      <c r="K45" s="57"/>
      <c r="L45" s="43"/>
      <c r="M45" s="81"/>
      <c r="N45" s="57"/>
      <c r="O45" s="57"/>
      <c r="P45" s="57">
        <v>0</v>
      </c>
      <c r="Q45" s="23"/>
    </row>
    <row r="46" spans="1:17" ht="59.25" customHeight="1" x14ac:dyDescent="0.25">
      <c r="A46" s="135" t="s">
        <v>151</v>
      </c>
      <c r="B46" s="147"/>
      <c r="C46" s="43"/>
      <c r="D46" s="92"/>
      <c r="E46" s="94">
        <f t="shared" ref="E46:O46" si="11">SUM(E47:E48)</f>
        <v>5</v>
      </c>
      <c r="F46" s="94">
        <f t="shared" si="11"/>
        <v>0</v>
      </c>
      <c r="G46" s="94">
        <f t="shared" si="11"/>
        <v>5</v>
      </c>
      <c r="H46" s="94">
        <f t="shared" si="11"/>
        <v>0</v>
      </c>
      <c r="I46" s="94">
        <f t="shared" si="11"/>
        <v>0</v>
      </c>
      <c r="J46" s="18">
        <f t="shared" si="11"/>
        <v>0</v>
      </c>
      <c r="K46" s="47">
        <f t="shared" si="11"/>
        <v>0</v>
      </c>
      <c r="L46" s="47">
        <f t="shared" si="11"/>
        <v>0</v>
      </c>
      <c r="M46" s="18">
        <f t="shared" si="11"/>
        <v>0</v>
      </c>
      <c r="N46" s="94">
        <f t="shared" si="11"/>
        <v>5</v>
      </c>
      <c r="O46" s="18">
        <f t="shared" si="11"/>
        <v>0</v>
      </c>
      <c r="P46" s="18">
        <v>0</v>
      </c>
      <c r="Q46" s="95">
        <f>SUM(E46:O46)/5</f>
        <v>3</v>
      </c>
    </row>
    <row r="47" spans="1:17" x14ac:dyDescent="0.25">
      <c r="A47" s="41"/>
      <c r="B47" s="31" t="s">
        <v>117</v>
      </c>
      <c r="C47" s="53"/>
      <c r="D47" s="24">
        <v>5</v>
      </c>
      <c r="E47" s="86">
        <v>5</v>
      </c>
      <c r="F47" s="57"/>
      <c r="G47" s="81">
        <v>5</v>
      </c>
      <c r="H47" s="81"/>
      <c r="I47" s="81"/>
      <c r="J47" s="81"/>
      <c r="K47" s="57"/>
      <c r="L47" s="43"/>
      <c r="M47" s="81"/>
      <c r="N47" s="57">
        <v>5</v>
      </c>
      <c r="O47" s="57"/>
      <c r="P47" s="57"/>
      <c r="Q47" s="23"/>
    </row>
    <row r="48" spans="1:17" x14ac:dyDescent="0.25">
      <c r="A48" s="41"/>
      <c r="B48" s="31" t="s">
        <v>118</v>
      </c>
      <c r="C48" s="53"/>
      <c r="D48" s="24">
        <v>0</v>
      </c>
      <c r="E48" s="86"/>
      <c r="F48" s="57"/>
      <c r="G48" s="81"/>
      <c r="H48" s="81">
        <v>0</v>
      </c>
      <c r="I48" s="81">
        <v>0</v>
      </c>
      <c r="J48" s="81"/>
      <c r="K48" s="57"/>
      <c r="L48" s="43"/>
      <c r="M48" s="81"/>
      <c r="N48" s="57"/>
      <c r="O48" s="57"/>
      <c r="P48" s="57"/>
      <c r="Q48" s="23"/>
    </row>
    <row r="49" spans="1:22" ht="59.25" customHeight="1" x14ac:dyDescent="0.25">
      <c r="A49" s="166" t="s">
        <v>152</v>
      </c>
      <c r="B49" s="136"/>
      <c r="C49" s="142" t="s">
        <v>18</v>
      </c>
      <c r="D49" s="92"/>
      <c r="E49" s="94">
        <f>SUM(E50:E52)</f>
        <v>5</v>
      </c>
      <c r="F49" s="94">
        <f t="shared" ref="F49:P49" si="12">SUM(F50:F52)</f>
        <v>0</v>
      </c>
      <c r="G49" s="94">
        <f t="shared" si="12"/>
        <v>5</v>
      </c>
      <c r="H49" s="94">
        <f t="shared" si="12"/>
        <v>5</v>
      </c>
      <c r="I49" s="94">
        <f t="shared" si="12"/>
        <v>5</v>
      </c>
      <c r="J49" s="94">
        <f t="shared" si="12"/>
        <v>5</v>
      </c>
      <c r="K49" s="94">
        <f t="shared" si="12"/>
        <v>0</v>
      </c>
      <c r="L49" s="94">
        <f t="shared" si="12"/>
        <v>0</v>
      </c>
      <c r="M49" s="94">
        <f t="shared" si="12"/>
        <v>5</v>
      </c>
      <c r="N49" s="94">
        <f t="shared" si="12"/>
        <v>5</v>
      </c>
      <c r="O49" s="94">
        <f t="shared" si="12"/>
        <v>4</v>
      </c>
      <c r="P49" s="94">
        <f t="shared" si="12"/>
        <v>5</v>
      </c>
      <c r="Q49" s="95">
        <f>SUM(E49:P49)/9</f>
        <v>4.8888888888888893</v>
      </c>
    </row>
    <row r="50" spans="1:22" ht="15" customHeight="1" x14ac:dyDescent="0.25">
      <c r="A50" s="8"/>
      <c r="B50" s="31" t="s">
        <v>119</v>
      </c>
      <c r="C50" s="143"/>
      <c r="D50" s="43">
        <v>5</v>
      </c>
      <c r="E50" s="81">
        <v>5</v>
      </c>
      <c r="F50" s="57"/>
      <c r="G50" s="81">
        <v>5</v>
      </c>
      <c r="H50" s="81">
        <v>5</v>
      </c>
      <c r="I50" s="81">
        <v>5</v>
      </c>
      <c r="J50" s="81">
        <v>5</v>
      </c>
      <c r="K50" s="57"/>
      <c r="L50" s="57"/>
      <c r="M50" s="81">
        <v>5</v>
      </c>
      <c r="N50" s="57">
        <v>5</v>
      </c>
      <c r="O50" s="57"/>
      <c r="P50" s="57">
        <v>5</v>
      </c>
      <c r="Q50" s="23"/>
    </row>
    <row r="51" spans="1:22" ht="16.5" customHeight="1" x14ac:dyDescent="0.25">
      <c r="A51" s="8"/>
      <c r="B51" s="31" t="s">
        <v>120</v>
      </c>
      <c r="C51" s="143"/>
      <c r="D51" s="43">
        <v>4</v>
      </c>
      <c r="E51" s="86"/>
      <c r="F51" s="57"/>
      <c r="G51" s="81"/>
      <c r="H51" s="81"/>
      <c r="I51" s="81"/>
      <c r="J51" s="81"/>
      <c r="K51" s="57"/>
      <c r="L51" s="43"/>
      <c r="M51" s="81"/>
      <c r="N51" s="57"/>
      <c r="O51" s="57">
        <v>4</v>
      </c>
      <c r="P51" s="57"/>
      <c r="Q51" s="23"/>
    </row>
    <row r="52" spans="1:22" ht="16.5" customHeight="1" x14ac:dyDescent="0.25">
      <c r="A52" s="63"/>
      <c r="B52" s="31" t="s">
        <v>121</v>
      </c>
      <c r="C52" s="144"/>
      <c r="D52" s="43">
        <v>2</v>
      </c>
      <c r="E52" s="86"/>
      <c r="F52" s="57"/>
      <c r="G52" s="81"/>
      <c r="H52" s="81"/>
      <c r="I52" s="81"/>
      <c r="J52" s="81"/>
      <c r="K52" s="57"/>
      <c r="L52" s="43"/>
      <c r="M52" s="81"/>
      <c r="N52" s="57"/>
      <c r="O52" s="57"/>
      <c r="P52" s="57"/>
      <c r="Q52" s="23"/>
    </row>
    <row r="53" spans="1:22" ht="47.25" customHeight="1" x14ac:dyDescent="0.25">
      <c r="A53" s="166" t="s">
        <v>125</v>
      </c>
      <c r="B53" s="136"/>
      <c r="C53" s="137" t="s">
        <v>122</v>
      </c>
      <c r="D53" s="92"/>
      <c r="E53" s="94">
        <f t="shared" ref="E53:P53" si="13">SUM(E54:E55)</f>
        <v>5</v>
      </c>
      <c r="F53" s="94">
        <f t="shared" si="13"/>
        <v>0</v>
      </c>
      <c r="G53" s="94">
        <f t="shared" si="13"/>
        <v>5</v>
      </c>
      <c r="H53" s="94">
        <f t="shared" si="13"/>
        <v>5</v>
      </c>
      <c r="I53" s="94">
        <f t="shared" si="13"/>
        <v>5</v>
      </c>
      <c r="J53" s="94">
        <f t="shared" si="13"/>
        <v>5</v>
      </c>
      <c r="K53" s="47">
        <f t="shared" si="13"/>
        <v>0</v>
      </c>
      <c r="L53" s="47">
        <f t="shared" si="13"/>
        <v>0</v>
      </c>
      <c r="M53" s="94">
        <f t="shared" si="13"/>
        <v>5</v>
      </c>
      <c r="N53" s="94">
        <f t="shared" si="13"/>
        <v>5</v>
      </c>
      <c r="O53" s="94">
        <f t="shared" si="13"/>
        <v>5</v>
      </c>
      <c r="P53" s="94">
        <f t="shared" si="13"/>
        <v>5</v>
      </c>
      <c r="Q53" s="95">
        <f>SUM(E53:P53)/9</f>
        <v>5</v>
      </c>
    </row>
    <row r="54" spans="1:22" x14ac:dyDescent="0.25">
      <c r="A54" s="8"/>
      <c r="B54" s="31" t="s">
        <v>123</v>
      </c>
      <c r="C54" s="138"/>
      <c r="D54" s="24">
        <v>5</v>
      </c>
      <c r="E54" s="86">
        <v>5</v>
      </c>
      <c r="F54" s="57"/>
      <c r="G54" s="81">
        <v>5</v>
      </c>
      <c r="H54" s="81">
        <v>5</v>
      </c>
      <c r="I54" s="81">
        <v>5</v>
      </c>
      <c r="J54" s="81">
        <v>5</v>
      </c>
      <c r="K54" s="57"/>
      <c r="L54" s="57"/>
      <c r="M54" s="81">
        <v>5</v>
      </c>
      <c r="N54" s="57">
        <v>5</v>
      </c>
      <c r="O54" s="57">
        <v>5</v>
      </c>
      <c r="P54" s="57">
        <v>5</v>
      </c>
      <c r="Q54" s="23"/>
    </row>
    <row r="55" spans="1:22" ht="18" customHeight="1" x14ac:dyDescent="0.25">
      <c r="A55" s="8"/>
      <c r="B55" s="31" t="s">
        <v>124</v>
      </c>
      <c r="C55" s="139"/>
      <c r="D55" s="24">
        <v>0</v>
      </c>
      <c r="E55" s="88"/>
      <c r="F55" s="57"/>
      <c r="G55" s="81"/>
      <c r="H55" s="81"/>
      <c r="I55" s="81"/>
      <c r="J55" s="81"/>
      <c r="K55" s="57"/>
      <c r="L55" s="43"/>
      <c r="M55" s="81"/>
      <c r="N55" s="57"/>
      <c r="O55" s="57"/>
      <c r="P55" s="57"/>
      <c r="Q55" s="23"/>
    </row>
    <row r="56" spans="1:22" ht="59.25" customHeight="1" x14ac:dyDescent="0.25">
      <c r="A56" s="135" t="s">
        <v>153</v>
      </c>
      <c r="B56" s="147"/>
      <c r="C56" s="142" t="s">
        <v>18</v>
      </c>
      <c r="D56" s="92"/>
      <c r="E56" s="94">
        <f t="shared" ref="E56:P56" si="14">SUM(E57:E58)</f>
        <v>5</v>
      </c>
      <c r="F56" s="94">
        <f t="shared" si="14"/>
        <v>0</v>
      </c>
      <c r="G56" s="94">
        <f t="shared" si="14"/>
        <v>5</v>
      </c>
      <c r="H56" s="94">
        <f t="shared" si="14"/>
        <v>5</v>
      </c>
      <c r="I56" s="94">
        <f t="shared" si="14"/>
        <v>5</v>
      </c>
      <c r="J56" s="94">
        <f t="shared" si="14"/>
        <v>5</v>
      </c>
      <c r="K56" s="94">
        <f t="shared" si="14"/>
        <v>0</v>
      </c>
      <c r="L56" s="94">
        <f t="shared" si="14"/>
        <v>0</v>
      </c>
      <c r="M56" s="94">
        <f t="shared" si="14"/>
        <v>5</v>
      </c>
      <c r="N56" s="94">
        <f t="shared" si="14"/>
        <v>5</v>
      </c>
      <c r="O56" s="94">
        <f t="shared" si="14"/>
        <v>5</v>
      </c>
      <c r="P56" s="94">
        <f t="shared" si="14"/>
        <v>2</v>
      </c>
      <c r="Q56" s="95">
        <f>SUM(E56:P56)/9</f>
        <v>4.666666666666667</v>
      </c>
    </row>
    <row r="57" spans="1:22" x14ac:dyDescent="0.25">
      <c r="A57" s="64"/>
      <c r="B57" s="31" t="s">
        <v>126</v>
      </c>
      <c r="C57" s="143"/>
      <c r="D57" s="24">
        <v>5</v>
      </c>
      <c r="E57" s="81">
        <v>5</v>
      </c>
      <c r="F57" s="57"/>
      <c r="G57" s="81">
        <v>5</v>
      </c>
      <c r="H57" s="81">
        <v>5</v>
      </c>
      <c r="I57" s="81">
        <v>5</v>
      </c>
      <c r="J57" s="81">
        <v>5</v>
      </c>
      <c r="K57" s="57"/>
      <c r="L57" s="57"/>
      <c r="M57" s="81">
        <v>5</v>
      </c>
      <c r="N57" s="57">
        <v>5</v>
      </c>
      <c r="O57" s="57">
        <v>5</v>
      </c>
      <c r="P57" s="57"/>
      <c r="Q57" s="23"/>
    </row>
    <row r="58" spans="1:22" x14ac:dyDescent="0.25">
      <c r="A58" s="64"/>
      <c r="B58" s="31" t="s">
        <v>127</v>
      </c>
      <c r="C58" s="144"/>
      <c r="D58" s="24">
        <v>2</v>
      </c>
      <c r="E58" s="88"/>
      <c r="F58" s="57"/>
      <c r="G58" s="81"/>
      <c r="H58" s="81"/>
      <c r="I58" s="81"/>
      <c r="J58" s="81"/>
      <c r="K58" s="57"/>
      <c r="L58" s="43"/>
      <c r="M58" s="81"/>
      <c r="N58" s="57"/>
      <c r="O58" s="57"/>
      <c r="P58" s="57">
        <v>2</v>
      </c>
      <c r="Q58" s="23"/>
    </row>
    <row r="59" spans="1:22" ht="40.5" customHeight="1" x14ac:dyDescent="0.25">
      <c r="A59" s="135" t="s">
        <v>134</v>
      </c>
      <c r="B59" s="147"/>
      <c r="C59" s="44"/>
      <c r="D59" s="101"/>
      <c r="E59" s="103">
        <f t="shared" ref="E59:P59" si="15">SUM(E60:E65)</f>
        <v>5</v>
      </c>
      <c r="F59" s="103">
        <f t="shared" si="15"/>
        <v>5</v>
      </c>
      <c r="G59" s="103">
        <f t="shared" si="15"/>
        <v>5</v>
      </c>
      <c r="H59" s="103">
        <f t="shared" si="15"/>
        <v>2</v>
      </c>
      <c r="I59" s="103">
        <f t="shared" si="15"/>
        <v>5</v>
      </c>
      <c r="J59" s="103">
        <f t="shared" si="15"/>
        <v>5</v>
      </c>
      <c r="K59" s="71">
        <f t="shared" si="15"/>
        <v>0</v>
      </c>
      <c r="L59" s="71">
        <f t="shared" si="15"/>
        <v>0</v>
      </c>
      <c r="M59" s="72">
        <f t="shared" si="15"/>
        <v>0</v>
      </c>
      <c r="N59" s="103">
        <f t="shared" si="15"/>
        <v>1</v>
      </c>
      <c r="O59" s="72">
        <f t="shared" si="15"/>
        <v>0</v>
      </c>
      <c r="P59" s="181">
        <f t="shared" si="15"/>
        <v>5</v>
      </c>
      <c r="Q59" s="95">
        <f>SUM(E59:P59)/7</f>
        <v>4.7142857142857144</v>
      </c>
    </row>
    <row r="60" spans="1:22" ht="18" customHeight="1" x14ac:dyDescent="0.25">
      <c r="A60" s="41"/>
      <c r="B60" s="31" t="s">
        <v>128</v>
      </c>
      <c r="C60" s="53"/>
      <c r="D60" s="24" t="s">
        <v>23</v>
      </c>
      <c r="E60" s="81">
        <v>5</v>
      </c>
      <c r="F60" s="57">
        <v>5</v>
      </c>
      <c r="G60" s="81">
        <v>5</v>
      </c>
      <c r="H60" s="81"/>
      <c r="I60" s="81">
        <v>5</v>
      </c>
      <c r="J60" s="81">
        <v>5</v>
      </c>
      <c r="K60" s="57"/>
      <c r="L60" s="73"/>
      <c r="M60" s="81"/>
      <c r="N60" s="57"/>
      <c r="O60" s="57"/>
      <c r="P60" s="57">
        <v>5</v>
      </c>
      <c r="Q60" s="23"/>
    </row>
    <row r="61" spans="1:22" ht="15.75" customHeight="1" x14ac:dyDescent="0.25">
      <c r="A61" s="41"/>
      <c r="B61" s="31" t="s">
        <v>129</v>
      </c>
      <c r="C61" s="53"/>
      <c r="D61" s="24">
        <v>4</v>
      </c>
      <c r="E61" s="88"/>
      <c r="F61" s="57"/>
      <c r="G61" s="81"/>
      <c r="H61" s="81"/>
      <c r="I61" s="81"/>
      <c r="J61" s="81"/>
      <c r="K61" s="57"/>
      <c r="L61" s="43"/>
      <c r="M61" s="81"/>
      <c r="N61" s="57"/>
      <c r="O61" s="57"/>
      <c r="P61" s="57"/>
      <c r="Q61" s="23"/>
      <c r="V61" s="82"/>
    </row>
    <row r="62" spans="1:22" ht="18.75" customHeight="1" x14ac:dyDescent="0.25">
      <c r="A62" s="41"/>
      <c r="B62" s="31" t="s">
        <v>130</v>
      </c>
      <c r="C62" s="53"/>
      <c r="D62" s="24">
        <v>3</v>
      </c>
      <c r="E62" s="81"/>
      <c r="F62" s="57"/>
      <c r="G62" s="81"/>
      <c r="H62" s="81"/>
      <c r="I62" s="81"/>
      <c r="J62" s="91"/>
      <c r="K62" s="57"/>
      <c r="L62" s="43"/>
      <c r="M62" s="81"/>
      <c r="N62" s="57"/>
      <c r="O62" s="57"/>
      <c r="P62" s="57"/>
      <c r="Q62" s="23"/>
    </row>
    <row r="63" spans="1:22" ht="17.25" customHeight="1" x14ac:dyDescent="0.25">
      <c r="A63" s="41"/>
      <c r="B63" s="31" t="s">
        <v>131</v>
      </c>
      <c r="C63" s="53"/>
      <c r="D63" s="43">
        <v>2</v>
      </c>
      <c r="E63" s="81"/>
      <c r="F63" s="57"/>
      <c r="G63" s="81"/>
      <c r="H63" s="81">
        <v>2</v>
      </c>
      <c r="I63" s="81"/>
      <c r="J63" s="91"/>
      <c r="K63" s="57"/>
      <c r="L63" s="43"/>
      <c r="M63" s="81"/>
      <c r="N63" s="57"/>
      <c r="O63" s="57"/>
      <c r="P63" s="57"/>
      <c r="Q63" s="23"/>
    </row>
    <row r="64" spans="1:22" ht="15" customHeight="1" x14ac:dyDescent="0.25">
      <c r="A64" s="41"/>
      <c r="B64" s="31" t="s">
        <v>132</v>
      </c>
      <c r="C64" s="53"/>
      <c r="D64" s="43">
        <v>1</v>
      </c>
      <c r="E64" s="81"/>
      <c r="F64" s="57"/>
      <c r="G64" s="81"/>
      <c r="H64" s="81"/>
      <c r="I64" s="81"/>
      <c r="J64" s="91"/>
      <c r="K64" s="57"/>
      <c r="L64" s="43"/>
      <c r="M64" s="81"/>
      <c r="N64" s="57">
        <v>1</v>
      </c>
      <c r="O64" s="57"/>
      <c r="P64" s="57"/>
      <c r="Q64" s="23"/>
    </row>
    <row r="65" spans="1:17" ht="13.5" customHeight="1" x14ac:dyDescent="0.25">
      <c r="A65" s="41"/>
      <c r="B65" s="31" t="s">
        <v>133</v>
      </c>
      <c r="C65" s="53"/>
      <c r="D65" s="43">
        <v>0</v>
      </c>
      <c r="E65" s="81"/>
      <c r="F65" s="57"/>
      <c r="G65" s="81"/>
      <c r="H65" s="81"/>
      <c r="I65" s="81"/>
      <c r="J65" s="91"/>
      <c r="K65" s="57"/>
      <c r="L65" s="43"/>
      <c r="M65" s="81"/>
      <c r="N65" s="57"/>
      <c r="O65" s="57"/>
      <c r="P65" s="57"/>
      <c r="Q65" s="23"/>
    </row>
    <row r="66" spans="1:17" ht="50.25" customHeight="1" x14ac:dyDescent="0.25">
      <c r="A66" s="166" t="s">
        <v>135</v>
      </c>
      <c r="B66" s="136"/>
      <c r="C66" s="137"/>
      <c r="D66" s="92"/>
      <c r="E66" s="104">
        <f>SUM(E67:E68)</f>
        <v>5</v>
      </c>
      <c r="F66" s="104">
        <f t="shared" ref="F66:P66" si="16">SUM(F67:F68)</f>
        <v>0</v>
      </c>
      <c r="G66" s="104">
        <f t="shared" si="16"/>
        <v>5</v>
      </c>
      <c r="H66" s="104">
        <f t="shared" si="16"/>
        <v>5</v>
      </c>
      <c r="I66" s="104">
        <f t="shared" si="16"/>
        <v>5</v>
      </c>
      <c r="J66" s="104">
        <f t="shared" si="16"/>
        <v>5</v>
      </c>
      <c r="K66" s="104">
        <f t="shared" si="16"/>
        <v>0</v>
      </c>
      <c r="L66" s="104">
        <f t="shared" si="16"/>
        <v>0</v>
      </c>
      <c r="M66" s="104">
        <f t="shared" si="16"/>
        <v>5</v>
      </c>
      <c r="N66" s="104">
        <f t="shared" si="16"/>
        <v>5</v>
      </c>
      <c r="O66" s="104">
        <f t="shared" si="16"/>
        <v>5</v>
      </c>
      <c r="P66" s="104">
        <f t="shared" si="16"/>
        <v>5</v>
      </c>
      <c r="Q66" s="95">
        <f>SUM(E66:P66)/9</f>
        <v>5</v>
      </c>
    </row>
    <row r="67" spans="1:17" ht="46.5" customHeight="1" x14ac:dyDescent="0.25">
      <c r="A67" s="8"/>
      <c r="B67" s="65" t="s">
        <v>136</v>
      </c>
      <c r="C67" s="138"/>
      <c r="D67" s="43">
        <v>5</v>
      </c>
      <c r="E67" s="81">
        <v>5</v>
      </c>
      <c r="F67" s="57"/>
      <c r="G67" s="81">
        <v>5</v>
      </c>
      <c r="H67" s="81">
        <v>5</v>
      </c>
      <c r="I67" s="81">
        <v>5</v>
      </c>
      <c r="J67" s="89">
        <v>5</v>
      </c>
      <c r="K67" s="57"/>
      <c r="L67" s="43"/>
      <c r="M67" s="81">
        <v>5</v>
      </c>
      <c r="N67" s="57">
        <v>5</v>
      </c>
      <c r="O67" s="57">
        <v>5</v>
      </c>
      <c r="P67" s="57">
        <v>5</v>
      </c>
      <c r="Q67" s="23"/>
    </row>
    <row r="68" spans="1:17" ht="52.5" customHeight="1" x14ac:dyDescent="0.25">
      <c r="A68" s="8"/>
      <c r="B68" s="65" t="s">
        <v>137</v>
      </c>
      <c r="C68" s="139"/>
      <c r="D68" s="43">
        <v>0</v>
      </c>
      <c r="E68" s="81"/>
      <c r="F68" s="57"/>
      <c r="G68" s="81"/>
      <c r="H68" s="81"/>
      <c r="I68" s="81"/>
      <c r="J68" s="91"/>
      <c r="K68" s="57"/>
      <c r="L68" s="43"/>
      <c r="M68" s="81"/>
      <c r="N68" s="57"/>
      <c r="O68" s="57"/>
      <c r="P68" s="57"/>
      <c r="Q68" s="23"/>
    </row>
    <row r="69" spans="1:17" ht="56.25" customHeight="1" x14ac:dyDescent="0.25">
      <c r="A69" s="135" t="s">
        <v>138</v>
      </c>
      <c r="B69" s="147"/>
      <c r="C69" s="142" t="s">
        <v>18</v>
      </c>
      <c r="D69" s="92">
        <v>0</v>
      </c>
      <c r="E69" s="94">
        <f>SUM(E70:E75)</f>
        <v>5</v>
      </c>
      <c r="F69" s="94">
        <f t="shared" ref="F69:P69" si="17">SUM(F70:F75)</f>
        <v>0</v>
      </c>
      <c r="G69" s="94">
        <f t="shared" si="17"/>
        <v>5</v>
      </c>
      <c r="H69" s="94">
        <f t="shared" si="17"/>
        <v>5</v>
      </c>
      <c r="I69" s="94">
        <f t="shared" si="17"/>
        <v>0</v>
      </c>
      <c r="J69" s="94">
        <f t="shared" si="17"/>
        <v>5</v>
      </c>
      <c r="K69" s="94">
        <f t="shared" si="17"/>
        <v>0</v>
      </c>
      <c r="L69" s="94">
        <f t="shared" si="17"/>
        <v>0</v>
      </c>
      <c r="M69" s="94">
        <f t="shared" si="17"/>
        <v>5</v>
      </c>
      <c r="N69" s="94">
        <f t="shared" si="17"/>
        <v>5</v>
      </c>
      <c r="O69" s="94">
        <f t="shared" si="17"/>
        <v>5</v>
      </c>
      <c r="P69" s="94">
        <f t="shared" si="17"/>
        <v>5</v>
      </c>
      <c r="Q69" s="95">
        <f>SUM(E69:P69)/9</f>
        <v>4.4444444444444446</v>
      </c>
    </row>
    <row r="70" spans="1:17" ht="12.75" customHeight="1" x14ac:dyDescent="0.25">
      <c r="A70" s="66"/>
      <c r="B70" s="31" t="s">
        <v>139</v>
      </c>
      <c r="C70" s="143"/>
      <c r="D70" s="43">
        <v>5</v>
      </c>
      <c r="E70" s="17">
        <v>5</v>
      </c>
      <c r="F70" s="47"/>
      <c r="G70" s="17">
        <v>5</v>
      </c>
      <c r="H70" s="17">
        <v>5</v>
      </c>
      <c r="I70" s="17"/>
      <c r="J70" s="17">
        <v>5</v>
      </c>
      <c r="K70" s="47"/>
      <c r="L70" s="47"/>
      <c r="M70" s="17">
        <v>5</v>
      </c>
      <c r="N70" s="47">
        <v>5</v>
      </c>
      <c r="O70" s="47">
        <v>5</v>
      </c>
      <c r="P70" s="47">
        <v>5</v>
      </c>
      <c r="Q70" s="22"/>
    </row>
    <row r="71" spans="1:17" ht="15.75" customHeight="1" x14ac:dyDescent="0.25">
      <c r="A71" s="66"/>
      <c r="B71" s="31" t="s">
        <v>19</v>
      </c>
      <c r="C71" s="143"/>
      <c r="D71" s="43">
        <v>4</v>
      </c>
      <c r="E71" s="17"/>
      <c r="F71" s="47"/>
      <c r="G71" s="17"/>
      <c r="H71" s="17"/>
      <c r="I71" s="17"/>
      <c r="J71" s="17"/>
      <c r="K71" s="47"/>
      <c r="L71" s="47"/>
      <c r="M71" s="17"/>
      <c r="N71" s="47"/>
      <c r="O71" s="47"/>
      <c r="P71" s="47"/>
      <c r="Q71" s="22"/>
    </row>
    <row r="72" spans="1:17" ht="15" customHeight="1" x14ac:dyDescent="0.25">
      <c r="A72" s="66"/>
      <c r="B72" s="31" t="s">
        <v>20</v>
      </c>
      <c r="C72" s="143"/>
      <c r="D72" s="43">
        <v>3</v>
      </c>
      <c r="E72" s="17"/>
      <c r="F72" s="47"/>
      <c r="G72" s="17"/>
      <c r="H72" s="17"/>
      <c r="I72" s="17"/>
      <c r="J72" s="17"/>
      <c r="K72" s="47"/>
      <c r="L72" s="47"/>
      <c r="M72" s="17"/>
      <c r="N72" s="47"/>
      <c r="O72" s="47"/>
      <c r="P72" s="47"/>
      <c r="Q72" s="22"/>
    </row>
    <row r="73" spans="1:17" ht="15" customHeight="1" x14ac:dyDescent="0.25">
      <c r="A73" s="66"/>
      <c r="B73" s="31" t="s">
        <v>21</v>
      </c>
      <c r="C73" s="143"/>
      <c r="D73" s="43">
        <v>2</v>
      </c>
      <c r="E73" s="17"/>
      <c r="F73" s="47"/>
      <c r="G73" s="17"/>
      <c r="H73" s="17"/>
      <c r="I73" s="17"/>
      <c r="J73" s="17"/>
      <c r="K73" s="47"/>
      <c r="L73" s="47"/>
      <c r="M73" s="17"/>
      <c r="N73" s="47"/>
      <c r="O73" s="47"/>
      <c r="P73" s="47"/>
      <c r="Q73" s="22"/>
    </row>
    <row r="74" spans="1:17" ht="15" customHeight="1" x14ac:dyDescent="0.25">
      <c r="A74" s="66"/>
      <c r="B74" s="31" t="s">
        <v>22</v>
      </c>
      <c r="C74" s="143"/>
      <c r="D74" s="43">
        <v>1</v>
      </c>
      <c r="E74" s="17"/>
      <c r="F74" s="47"/>
      <c r="G74" s="17"/>
      <c r="H74" s="17"/>
      <c r="I74" s="17"/>
      <c r="J74" s="17"/>
      <c r="K74" s="47"/>
      <c r="L74" s="47"/>
      <c r="M74" s="17"/>
      <c r="N74" s="47"/>
      <c r="O74" s="47"/>
      <c r="P74" s="47"/>
      <c r="Q74" s="22"/>
    </row>
    <row r="75" spans="1:17" x14ac:dyDescent="0.25">
      <c r="A75" s="41"/>
      <c r="B75" s="31" t="s">
        <v>140</v>
      </c>
      <c r="C75" s="144"/>
      <c r="D75" s="24">
        <v>0</v>
      </c>
      <c r="E75" s="86"/>
      <c r="F75" s="57"/>
      <c r="G75" s="81"/>
      <c r="H75" s="81"/>
      <c r="I75" s="81">
        <v>0</v>
      </c>
      <c r="J75" s="81"/>
      <c r="K75" s="57"/>
      <c r="L75" s="43"/>
      <c r="M75" s="81"/>
      <c r="N75" s="57"/>
      <c r="O75" s="57"/>
      <c r="P75" s="57"/>
      <c r="Q75" s="23"/>
    </row>
    <row r="76" spans="1:17" ht="22.5" customHeight="1" x14ac:dyDescent="0.25">
      <c r="A76" s="140" t="s">
        <v>141</v>
      </c>
      <c r="B76" s="141"/>
      <c r="C76" s="140"/>
      <c r="D76" s="94">
        <v>15</v>
      </c>
      <c r="E76" s="94">
        <f>E77+E81</f>
        <v>10</v>
      </c>
      <c r="F76" s="94">
        <f t="shared" ref="F76:P76" si="18">F77+F81</f>
        <v>0</v>
      </c>
      <c r="G76" s="94">
        <f t="shared" si="18"/>
        <v>10</v>
      </c>
      <c r="H76" s="94">
        <f t="shared" si="18"/>
        <v>10</v>
      </c>
      <c r="I76" s="94">
        <f t="shared" si="18"/>
        <v>10</v>
      </c>
      <c r="J76" s="94">
        <f t="shared" si="18"/>
        <v>10</v>
      </c>
      <c r="K76" s="94">
        <f t="shared" si="18"/>
        <v>0</v>
      </c>
      <c r="L76" s="94">
        <f t="shared" si="18"/>
        <v>0</v>
      </c>
      <c r="M76" s="94">
        <f t="shared" si="18"/>
        <v>5</v>
      </c>
      <c r="N76" s="94">
        <f t="shared" si="18"/>
        <v>5</v>
      </c>
      <c r="O76" s="94">
        <f t="shared" si="18"/>
        <v>5</v>
      </c>
      <c r="P76" s="94">
        <f t="shared" si="18"/>
        <v>5</v>
      </c>
      <c r="Q76" s="95"/>
    </row>
    <row r="77" spans="1:17" ht="80.25" customHeight="1" x14ac:dyDescent="0.25">
      <c r="A77" s="145" t="s">
        <v>154</v>
      </c>
      <c r="B77" s="146"/>
      <c r="C77" s="142" t="s">
        <v>144</v>
      </c>
      <c r="D77" s="151">
        <v>0</v>
      </c>
      <c r="E77" s="94">
        <f t="shared" ref="E77:P77" si="19">SUM(E78:E80)</f>
        <v>5</v>
      </c>
      <c r="F77" s="94">
        <f t="shared" si="19"/>
        <v>0</v>
      </c>
      <c r="G77" s="94">
        <f t="shared" si="19"/>
        <v>5</v>
      </c>
      <c r="H77" s="94">
        <f t="shared" si="19"/>
        <v>5</v>
      </c>
      <c r="I77" s="94">
        <f t="shared" si="19"/>
        <v>5</v>
      </c>
      <c r="J77" s="94">
        <f t="shared" si="19"/>
        <v>5</v>
      </c>
      <c r="K77" s="94">
        <f t="shared" si="19"/>
        <v>0</v>
      </c>
      <c r="L77" s="94">
        <f t="shared" si="19"/>
        <v>0</v>
      </c>
      <c r="M77" s="94">
        <f t="shared" si="19"/>
        <v>5</v>
      </c>
      <c r="N77" s="94">
        <f t="shared" si="19"/>
        <v>5</v>
      </c>
      <c r="O77" s="94">
        <f t="shared" si="19"/>
        <v>5</v>
      </c>
      <c r="P77" s="94">
        <f t="shared" si="19"/>
        <v>5</v>
      </c>
      <c r="Q77" s="95">
        <f>SUM(E77:P77)/9</f>
        <v>5</v>
      </c>
    </row>
    <row r="78" spans="1:17" ht="15.75" hidden="1" customHeight="1" thickBot="1" x14ac:dyDescent="0.3">
      <c r="A78" s="48"/>
      <c r="B78" s="44"/>
      <c r="C78" s="143"/>
      <c r="D78" s="151"/>
      <c r="E78" s="92"/>
      <c r="F78" s="97"/>
      <c r="G78" s="97"/>
      <c r="H78" s="97"/>
      <c r="I78" s="97"/>
      <c r="J78" s="97"/>
      <c r="K78" s="97"/>
      <c r="L78" s="92"/>
      <c r="M78" s="97"/>
      <c r="N78" s="97"/>
      <c r="O78" s="97"/>
      <c r="P78" s="97"/>
      <c r="Q78" s="100"/>
    </row>
    <row r="79" spans="1:17" ht="21.75" customHeight="1" x14ac:dyDescent="0.25">
      <c r="A79" s="46"/>
      <c r="B79" s="40" t="s">
        <v>142</v>
      </c>
      <c r="C79" s="143"/>
      <c r="D79" s="24">
        <v>5</v>
      </c>
      <c r="E79" s="81">
        <v>5</v>
      </c>
      <c r="F79" s="57"/>
      <c r="G79" s="81">
        <v>5</v>
      </c>
      <c r="H79" s="81">
        <v>5</v>
      </c>
      <c r="I79" s="81">
        <v>5</v>
      </c>
      <c r="J79" s="81">
        <v>5</v>
      </c>
      <c r="K79" s="57"/>
      <c r="L79" s="57"/>
      <c r="M79" s="81">
        <v>5</v>
      </c>
      <c r="N79" s="57">
        <v>5</v>
      </c>
      <c r="O79" s="57">
        <v>5</v>
      </c>
      <c r="P79" s="57">
        <v>5</v>
      </c>
      <c r="Q79" s="23"/>
    </row>
    <row r="80" spans="1:17" ht="19.5" customHeight="1" x14ac:dyDescent="0.25">
      <c r="A80" s="46"/>
      <c r="B80" s="40" t="s">
        <v>143</v>
      </c>
      <c r="C80" s="144"/>
      <c r="D80" s="24">
        <v>0</v>
      </c>
      <c r="E80" s="86"/>
      <c r="F80" s="57"/>
      <c r="G80" s="81"/>
      <c r="H80" s="81"/>
      <c r="I80" s="81"/>
      <c r="J80" s="81"/>
      <c r="K80" s="57"/>
      <c r="L80" s="43"/>
      <c r="M80" s="81"/>
      <c r="N80" s="57"/>
      <c r="O80" s="57"/>
      <c r="P80" s="57"/>
      <c r="Q80" s="23"/>
    </row>
    <row r="81" spans="1:17" ht="102.75" customHeight="1" x14ac:dyDescent="0.25">
      <c r="A81" s="135" t="s">
        <v>145</v>
      </c>
      <c r="B81" s="147"/>
      <c r="C81" s="44" t="s">
        <v>18</v>
      </c>
      <c r="D81" s="102"/>
      <c r="E81" s="94">
        <f>SUM(E82:E85)</f>
        <v>5</v>
      </c>
      <c r="F81" s="94">
        <f t="shared" ref="F81:O81" si="20">SUM(F82:F85)</f>
        <v>0</v>
      </c>
      <c r="G81" s="94">
        <f t="shared" si="20"/>
        <v>5</v>
      </c>
      <c r="H81" s="94">
        <f t="shared" si="20"/>
        <v>5</v>
      </c>
      <c r="I81" s="94">
        <f t="shared" si="20"/>
        <v>5</v>
      </c>
      <c r="J81" s="94">
        <f t="shared" si="20"/>
        <v>5</v>
      </c>
      <c r="K81" s="47">
        <f t="shared" si="20"/>
        <v>0</v>
      </c>
      <c r="L81" s="47">
        <f t="shared" si="20"/>
        <v>0</v>
      </c>
      <c r="M81" s="18">
        <f t="shared" si="20"/>
        <v>0</v>
      </c>
      <c r="N81" s="18">
        <f t="shared" si="20"/>
        <v>0</v>
      </c>
      <c r="O81" s="18">
        <f t="shared" si="20"/>
        <v>0</v>
      </c>
      <c r="P81" s="18">
        <v>0</v>
      </c>
      <c r="Q81" s="95">
        <f>SUM(E81:P81)/5</f>
        <v>5</v>
      </c>
    </row>
    <row r="82" spans="1:17" ht="18" customHeight="1" x14ac:dyDescent="0.25">
      <c r="A82" s="66"/>
      <c r="B82" s="31" t="s">
        <v>146</v>
      </c>
      <c r="C82" s="53"/>
      <c r="D82" s="43">
        <v>5</v>
      </c>
      <c r="E82" s="17">
        <v>5</v>
      </c>
      <c r="F82" s="47"/>
      <c r="G82" s="17">
        <v>5</v>
      </c>
      <c r="H82" s="17">
        <v>5</v>
      </c>
      <c r="I82" s="17">
        <v>5</v>
      </c>
      <c r="J82" s="17">
        <v>5</v>
      </c>
      <c r="K82" s="47"/>
      <c r="L82" s="47"/>
      <c r="M82" s="17"/>
      <c r="N82" s="47"/>
      <c r="O82" s="47"/>
      <c r="P82" s="47"/>
      <c r="Q82" s="22"/>
    </row>
    <row r="83" spans="1:17" ht="18" customHeight="1" x14ac:dyDescent="0.25">
      <c r="A83" s="66"/>
      <c r="B83" s="31" t="s">
        <v>147</v>
      </c>
      <c r="C83" s="53"/>
      <c r="D83" s="43">
        <v>3</v>
      </c>
      <c r="E83" s="17"/>
      <c r="F83" s="47"/>
      <c r="G83" s="17"/>
      <c r="H83" s="17"/>
      <c r="I83" s="17"/>
      <c r="J83" s="17"/>
      <c r="K83" s="47"/>
      <c r="L83" s="47"/>
      <c r="M83" s="17"/>
      <c r="N83" s="47"/>
      <c r="O83" s="47"/>
      <c r="P83" s="47"/>
      <c r="Q83" s="22"/>
    </row>
    <row r="84" spans="1:17" ht="14.25" customHeight="1" x14ac:dyDescent="0.25">
      <c r="A84" s="66"/>
      <c r="B84" s="31" t="s">
        <v>148</v>
      </c>
      <c r="C84" s="53"/>
      <c r="D84" s="43">
        <v>2</v>
      </c>
      <c r="E84" s="17"/>
      <c r="F84" s="47"/>
      <c r="G84" s="17"/>
      <c r="H84" s="17"/>
      <c r="I84" s="17"/>
      <c r="J84" s="17"/>
      <c r="K84" s="47"/>
      <c r="L84" s="47"/>
      <c r="M84" s="17"/>
      <c r="N84" s="47"/>
      <c r="O84" s="47"/>
      <c r="P84" s="47"/>
      <c r="Q84" s="22"/>
    </row>
    <row r="85" spans="1:17" ht="16.5" customHeight="1" x14ac:dyDescent="0.25">
      <c r="A85" s="66"/>
      <c r="B85" s="31" t="s">
        <v>149</v>
      </c>
      <c r="C85" s="53"/>
      <c r="D85" s="43">
        <v>0</v>
      </c>
      <c r="E85" s="17"/>
      <c r="F85" s="47"/>
      <c r="G85" s="17"/>
      <c r="H85" s="17"/>
      <c r="I85" s="17"/>
      <c r="J85" s="17"/>
      <c r="K85" s="47"/>
      <c r="L85" s="47"/>
      <c r="M85" s="17"/>
      <c r="N85" s="47"/>
      <c r="O85" s="47"/>
      <c r="P85" s="47"/>
      <c r="Q85" s="22"/>
    </row>
    <row r="86" spans="1:17" ht="23.25" customHeight="1" x14ac:dyDescent="0.25">
      <c r="A86" s="176" t="s">
        <v>150</v>
      </c>
      <c r="B86" s="177"/>
      <c r="C86" s="178"/>
      <c r="D86" s="92"/>
      <c r="E86" s="94">
        <f>E87+E95+E99+E91</f>
        <v>16</v>
      </c>
      <c r="F86" s="94"/>
      <c r="G86" s="94">
        <f>G87+G95+G99+G91</f>
        <v>16</v>
      </c>
      <c r="H86" s="94">
        <f t="shared" ref="H86:P86" si="21">H87+H95+H99+H91</f>
        <v>16</v>
      </c>
      <c r="I86" s="94">
        <f t="shared" si="21"/>
        <v>16</v>
      </c>
      <c r="J86" s="94">
        <f t="shared" si="21"/>
        <v>16</v>
      </c>
      <c r="K86" s="94">
        <f t="shared" si="21"/>
        <v>0</v>
      </c>
      <c r="L86" s="94">
        <f t="shared" si="21"/>
        <v>0</v>
      </c>
      <c r="M86" s="94">
        <f t="shared" si="21"/>
        <v>18</v>
      </c>
      <c r="N86" s="94">
        <f t="shared" si="21"/>
        <v>16</v>
      </c>
      <c r="O86" s="94">
        <f t="shared" si="21"/>
        <v>18</v>
      </c>
      <c r="P86" s="94">
        <f t="shared" si="21"/>
        <v>16</v>
      </c>
      <c r="Q86" s="95"/>
    </row>
    <row r="87" spans="1:17" ht="40.5" customHeight="1" x14ac:dyDescent="0.25">
      <c r="A87" s="135" t="s">
        <v>155</v>
      </c>
      <c r="B87" s="136"/>
      <c r="C87" s="137" t="s">
        <v>18</v>
      </c>
      <c r="D87" s="92"/>
      <c r="E87" s="94">
        <f>SUM(E88:E90)</f>
        <v>5</v>
      </c>
      <c r="F87" s="94">
        <f t="shared" ref="F87:P87" si="22">SUM(F88:F90)</f>
        <v>0</v>
      </c>
      <c r="G87" s="94">
        <f t="shared" si="22"/>
        <v>5</v>
      </c>
      <c r="H87" s="94">
        <f t="shared" si="22"/>
        <v>5</v>
      </c>
      <c r="I87" s="94">
        <f t="shared" si="22"/>
        <v>5</v>
      </c>
      <c r="J87" s="94">
        <f t="shared" si="22"/>
        <v>5</v>
      </c>
      <c r="K87" s="94">
        <f t="shared" si="22"/>
        <v>0</v>
      </c>
      <c r="L87" s="94">
        <f t="shared" si="22"/>
        <v>0</v>
      </c>
      <c r="M87" s="94">
        <f t="shared" si="22"/>
        <v>5</v>
      </c>
      <c r="N87" s="94">
        <f t="shared" si="22"/>
        <v>5</v>
      </c>
      <c r="O87" s="94">
        <f t="shared" si="22"/>
        <v>5</v>
      </c>
      <c r="P87" s="94">
        <f t="shared" si="22"/>
        <v>5</v>
      </c>
      <c r="Q87" s="95">
        <f>SUM(E87:P87)/9</f>
        <v>5</v>
      </c>
    </row>
    <row r="88" spans="1:17" ht="17.25" customHeight="1" x14ac:dyDescent="0.25">
      <c r="A88" s="66"/>
      <c r="B88" s="31" t="s">
        <v>156</v>
      </c>
      <c r="C88" s="138"/>
      <c r="D88" s="43">
        <v>5</v>
      </c>
      <c r="E88" s="17">
        <v>5</v>
      </c>
      <c r="F88" s="47"/>
      <c r="G88" s="17">
        <v>5</v>
      </c>
      <c r="H88" s="17">
        <v>5</v>
      </c>
      <c r="I88" s="17">
        <v>5</v>
      </c>
      <c r="J88" s="17">
        <v>5</v>
      </c>
      <c r="K88" s="47"/>
      <c r="L88" s="47"/>
      <c r="M88" s="17">
        <v>5</v>
      </c>
      <c r="N88" s="47">
        <v>5</v>
      </c>
      <c r="O88" s="47">
        <v>5</v>
      </c>
      <c r="P88" s="47">
        <v>5</v>
      </c>
      <c r="Q88" s="22"/>
    </row>
    <row r="89" spans="1:17" ht="17.25" customHeight="1" x14ac:dyDescent="0.25">
      <c r="A89" s="66"/>
      <c r="B89" s="31" t="s">
        <v>157</v>
      </c>
      <c r="C89" s="138"/>
      <c r="D89" s="43">
        <v>3</v>
      </c>
      <c r="E89" s="17"/>
      <c r="F89" s="47"/>
      <c r="G89" s="17"/>
      <c r="H89" s="17"/>
      <c r="I89" s="17"/>
      <c r="J89" s="17"/>
      <c r="K89" s="47"/>
      <c r="L89" s="47"/>
      <c r="M89" s="17"/>
      <c r="N89" s="47"/>
      <c r="O89" s="47"/>
      <c r="P89" s="47"/>
      <c r="Q89" s="22"/>
    </row>
    <row r="90" spans="1:17" ht="16.5" customHeight="1" x14ac:dyDescent="0.25">
      <c r="A90" s="66"/>
      <c r="B90" s="31" t="s">
        <v>158</v>
      </c>
      <c r="C90" s="139"/>
      <c r="D90" s="43">
        <v>1</v>
      </c>
      <c r="E90" s="17"/>
      <c r="F90" s="47"/>
      <c r="G90" s="17"/>
      <c r="H90" s="17"/>
      <c r="I90" s="17"/>
      <c r="J90" s="17"/>
      <c r="K90" s="47"/>
      <c r="L90" s="47"/>
      <c r="M90" s="17"/>
      <c r="N90" s="47"/>
      <c r="O90" s="47"/>
      <c r="P90" s="47"/>
      <c r="Q90" s="22"/>
    </row>
    <row r="91" spans="1:17" ht="52.5" customHeight="1" x14ac:dyDescent="0.25">
      <c r="A91" s="135" t="s">
        <v>159</v>
      </c>
      <c r="B91" s="136"/>
      <c r="C91" s="142" t="s">
        <v>18</v>
      </c>
      <c r="D91" s="92"/>
      <c r="E91" s="94">
        <f>SUM(E92:E94)</f>
        <v>1</v>
      </c>
      <c r="F91" s="94">
        <f t="shared" ref="F91:H91" si="23">SUM(F92:F94)</f>
        <v>0</v>
      </c>
      <c r="G91" s="94">
        <f t="shared" si="23"/>
        <v>1</v>
      </c>
      <c r="H91" s="94">
        <f t="shared" si="23"/>
        <v>3</v>
      </c>
      <c r="I91" s="94">
        <f t="shared" ref="I91" si="24">SUM(I92:I94)</f>
        <v>1</v>
      </c>
      <c r="J91" s="94">
        <f t="shared" ref="J91:K91" si="25">SUM(J92:J94)</f>
        <v>1</v>
      </c>
      <c r="K91" s="94">
        <f t="shared" si="25"/>
        <v>0</v>
      </c>
      <c r="L91" s="94">
        <f t="shared" ref="L91" si="26">SUM(L92:L94)</f>
        <v>0</v>
      </c>
      <c r="M91" s="94">
        <f t="shared" ref="M91:N91" si="27">SUM(M92:M94)</f>
        <v>5</v>
      </c>
      <c r="N91" s="94">
        <f t="shared" si="27"/>
        <v>1</v>
      </c>
      <c r="O91" s="94">
        <f t="shared" ref="O91:P91" si="28">SUM(O92:O94)</f>
        <v>5</v>
      </c>
      <c r="P91" s="94">
        <f t="shared" si="28"/>
        <v>5</v>
      </c>
      <c r="Q91" s="95">
        <f>SUM(E91:P91)/9</f>
        <v>2.5555555555555554</v>
      </c>
    </row>
    <row r="92" spans="1:17" ht="16.5" customHeight="1" x14ac:dyDescent="0.25">
      <c r="A92" s="66"/>
      <c r="B92" s="31" t="s">
        <v>160</v>
      </c>
      <c r="C92" s="143"/>
      <c r="D92" s="43">
        <v>5</v>
      </c>
      <c r="E92" s="17"/>
      <c r="F92" s="47"/>
      <c r="G92" s="17"/>
      <c r="H92" s="17"/>
      <c r="I92" s="17"/>
      <c r="J92" s="17"/>
      <c r="K92" s="47"/>
      <c r="L92" s="47"/>
      <c r="M92" s="17">
        <v>5</v>
      </c>
      <c r="N92" s="47"/>
      <c r="O92" s="47">
        <v>5</v>
      </c>
      <c r="P92" s="47">
        <v>5</v>
      </c>
      <c r="Q92" s="22"/>
    </row>
    <row r="93" spans="1:17" ht="16.5" customHeight="1" x14ac:dyDescent="0.25">
      <c r="A93" s="66"/>
      <c r="B93" s="31" t="s">
        <v>161</v>
      </c>
      <c r="C93" s="143"/>
      <c r="D93" s="43">
        <v>3</v>
      </c>
      <c r="E93" s="17"/>
      <c r="F93" s="47"/>
      <c r="G93" s="17"/>
      <c r="H93" s="17">
        <v>3</v>
      </c>
      <c r="I93" s="17"/>
      <c r="J93" s="17"/>
      <c r="K93" s="47"/>
      <c r="L93" s="47"/>
      <c r="M93" s="17"/>
      <c r="N93" s="47"/>
      <c r="O93" s="47"/>
      <c r="P93" s="47"/>
      <c r="Q93" s="22"/>
    </row>
    <row r="94" spans="1:17" ht="16.5" customHeight="1" x14ac:dyDescent="0.25">
      <c r="A94" s="66"/>
      <c r="B94" s="31" t="s">
        <v>162</v>
      </c>
      <c r="C94" s="144"/>
      <c r="D94" s="43">
        <v>1</v>
      </c>
      <c r="E94" s="17">
        <v>1</v>
      </c>
      <c r="F94" s="47"/>
      <c r="G94" s="17">
        <v>1</v>
      </c>
      <c r="H94" s="17"/>
      <c r="I94" s="17">
        <v>1</v>
      </c>
      <c r="J94" s="17">
        <v>1</v>
      </c>
      <c r="K94" s="47"/>
      <c r="L94" s="47"/>
      <c r="M94" s="17"/>
      <c r="N94" s="47">
        <v>1</v>
      </c>
      <c r="O94" s="47"/>
      <c r="P94" s="47"/>
      <c r="Q94" s="22"/>
    </row>
    <row r="95" spans="1:17" ht="38.25" customHeight="1" x14ac:dyDescent="0.25">
      <c r="A95" s="135" t="s">
        <v>163</v>
      </c>
      <c r="B95" s="136"/>
      <c r="C95" s="137" t="s">
        <v>18</v>
      </c>
      <c r="D95" s="92"/>
      <c r="E95" s="94">
        <f>SUM(E96:E98)</f>
        <v>5</v>
      </c>
      <c r="F95" s="94">
        <f t="shared" ref="F95:P95" si="29">SUM(F96:F98)</f>
        <v>0</v>
      </c>
      <c r="G95" s="94">
        <f t="shared" si="29"/>
        <v>5</v>
      </c>
      <c r="H95" s="94">
        <f t="shared" si="29"/>
        <v>3</v>
      </c>
      <c r="I95" s="94">
        <f t="shared" si="29"/>
        <v>5</v>
      </c>
      <c r="J95" s="94">
        <f t="shared" si="29"/>
        <v>5</v>
      </c>
      <c r="K95" s="94">
        <f t="shared" si="29"/>
        <v>0</v>
      </c>
      <c r="L95" s="94">
        <f t="shared" si="29"/>
        <v>0</v>
      </c>
      <c r="M95" s="94">
        <f t="shared" si="29"/>
        <v>3</v>
      </c>
      <c r="N95" s="94">
        <f t="shared" si="29"/>
        <v>5</v>
      </c>
      <c r="O95" s="94">
        <f t="shared" si="29"/>
        <v>3</v>
      </c>
      <c r="P95" s="94">
        <f t="shared" si="29"/>
        <v>1</v>
      </c>
      <c r="Q95" s="95">
        <f>SUM(E95:P95)/9</f>
        <v>3.8888888888888888</v>
      </c>
    </row>
    <row r="96" spans="1:17" ht="15" customHeight="1" x14ac:dyDescent="0.25">
      <c r="A96" s="66"/>
      <c r="B96" s="31" t="s">
        <v>164</v>
      </c>
      <c r="C96" s="138"/>
      <c r="D96" s="43">
        <v>5</v>
      </c>
      <c r="E96" s="17">
        <v>5</v>
      </c>
      <c r="F96" s="47"/>
      <c r="G96" s="17">
        <v>5</v>
      </c>
      <c r="H96" s="17"/>
      <c r="I96" s="17">
        <v>5</v>
      </c>
      <c r="J96" s="17">
        <v>5</v>
      </c>
      <c r="K96" s="47"/>
      <c r="L96" s="47"/>
      <c r="M96" s="17"/>
      <c r="N96" s="47">
        <v>5</v>
      </c>
      <c r="O96" s="47"/>
      <c r="P96" s="47"/>
      <c r="Q96" s="22"/>
    </row>
    <row r="97" spans="1:17" ht="13.5" customHeight="1" x14ac:dyDescent="0.25">
      <c r="A97" s="66"/>
      <c r="B97" s="31" t="s">
        <v>165</v>
      </c>
      <c r="C97" s="138"/>
      <c r="D97" s="43">
        <v>3</v>
      </c>
      <c r="E97" s="17"/>
      <c r="F97" s="47"/>
      <c r="G97" s="17"/>
      <c r="H97" s="17">
        <v>3</v>
      </c>
      <c r="I97" s="17"/>
      <c r="J97" s="17"/>
      <c r="K97" s="47"/>
      <c r="L97" s="47"/>
      <c r="M97" s="17">
        <v>3</v>
      </c>
      <c r="N97" s="47"/>
      <c r="O97" s="47">
        <v>3</v>
      </c>
      <c r="P97" s="47"/>
      <c r="Q97" s="22"/>
    </row>
    <row r="98" spans="1:17" ht="13.5" customHeight="1" x14ac:dyDescent="0.25">
      <c r="A98" s="66"/>
      <c r="B98" s="31" t="s">
        <v>166</v>
      </c>
      <c r="C98" s="139"/>
      <c r="D98" s="43">
        <v>1</v>
      </c>
      <c r="E98" s="17"/>
      <c r="F98" s="47"/>
      <c r="G98" s="17"/>
      <c r="H98" s="17"/>
      <c r="I98" s="17"/>
      <c r="J98" s="17"/>
      <c r="K98" s="47"/>
      <c r="L98" s="47"/>
      <c r="M98" s="17"/>
      <c r="N98" s="47"/>
      <c r="O98" s="47"/>
      <c r="P98" s="47">
        <v>1</v>
      </c>
      <c r="Q98" s="22"/>
    </row>
    <row r="99" spans="1:17" ht="71.25" customHeight="1" x14ac:dyDescent="0.25">
      <c r="A99" s="135" t="s">
        <v>167</v>
      </c>
      <c r="B99" s="136"/>
      <c r="C99" s="137" t="s">
        <v>18</v>
      </c>
      <c r="D99" s="92"/>
      <c r="E99" s="94">
        <f>SUM(E100:E101)</f>
        <v>5</v>
      </c>
      <c r="F99" s="94">
        <f t="shared" ref="F99:P99" si="30">SUM(F100:F101)</f>
        <v>0</v>
      </c>
      <c r="G99" s="94">
        <f t="shared" si="30"/>
        <v>5</v>
      </c>
      <c r="H99" s="94">
        <f t="shared" si="30"/>
        <v>5</v>
      </c>
      <c r="I99" s="94">
        <f t="shared" si="30"/>
        <v>5</v>
      </c>
      <c r="J99" s="94">
        <f t="shared" si="30"/>
        <v>5</v>
      </c>
      <c r="K99" s="94">
        <f t="shared" si="30"/>
        <v>0</v>
      </c>
      <c r="L99" s="94">
        <f t="shared" si="30"/>
        <v>0</v>
      </c>
      <c r="M99" s="94">
        <f t="shared" si="30"/>
        <v>5</v>
      </c>
      <c r="N99" s="94">
        <f t="shared" si="30"/>
        <v>5</v>
      </c>
      <c r="O99" s="94">
        <f t="shared" si="30"/>
        <v>5</v>
      </c>
      <c r="P99" s="94">
        <f t="shared" si="30"/>
        <v>5</v>
      </c>
      <c r="Q99" s="95">
        <f>SUM(E99:P99)/9</f>
        <v>5</v>
      </c>
    </row>
    <row r="100" spans="1:17" ht="13.5" customHeight="1" x14ac:dyDescent="0.25">
      <c r="A100" s="55"/>
      <c r="B100" s="31" t="s">
        <v>168</v>
      </c>
      <c r="C100" s="138"/>
      <c r="D100" s="43">
        <v>5</v>
      </c>
      <c r="E100" s="17">
        <v>5</v>
      </c>
      <c r="F100" s="47"/>
      <c r="G100" s="17">
        <v>5</v>
      </c>
      <c r="H100" s="17">
        <v>5</v>
      </c>
      <c r="I100" s="17">
        <v>5</v>
      </c>
      <c r="J100" s="17">
        <v>5</v>
      </c>
      <c r="K100" s="47"/>
      <c r="L100" s="47"/>
      <c r="M100" s="17">
        <v>5</v>
      </c>
      <c r="N100" s="47">
        <v>5</v>
      </c>
      <c r="O100" s="47">
        <v>5</v>
      </c>
      <c r="P100" s="47">
        <v>5</v>
      </c>
      <c r="Q100" s="22"/>
    </row>
    <row r="101" spans="1:17" ht="13.5" customHeight="1" x14ac:dyDescent="0.25">
      <c r="A101" s="55"/>
      <c r="B101" s="31" t="s">
        <v>169</v>
      </c>
      <c r="C101" s="139"/>
      <c r="D101" s="43">
        <v>1</v>
      </c>
      <c r="E101" s="17"/>
      <c r="F101" s="47"/>
      <c r="G101" s="17"/>
      <c r="H101" s="17"/>
      <c r="I101" s="17"/>
      <c r="J101" s="17"/>
      <c r="K101" s="47"/>
      <c r="L101" s="47"/>
      <c r="M101" s="17"/>
      <c r="N101" s="47"/>
      <c r="O101" s="47"/>
      <c r="P101" s="47"/>
      <c r="Q101" s="22"/>
    </row>
    <row r="102" spans="1:17" ht="13.5" customHeight="1" x14ac:dyDescent="0.25">
      <c r="A102" s="161" t="s">
        <v>170</v>
      </c>
      <c r="B102" s="175"/>
      <c r="C102" s="53"/>
      <c r="D102" s="92"/>
      <c r="E102" s="94">
        <f>E103</f>
        <v>5</v>
      </c>
      <c r="F102" s="94">
        <f t="shared" ref="F102:P102" si="31">F103</f>
        <v>0</v>
      </c>
      <c r="G102" s="94">
        <f t="shared" si="31"/>
        <v>0</v>
      </c>
      <c r="H102" s="94">
        <f t="shared" si="31"/>
        <v>5</v>
      </c>
      <c r="I102" s="94">
        <f t="shared" si="31"/>
        <v>5</v>
      </c>
      <c r="J102" s="94">
        <f t="shared" si="31"/>
        <v>5</v>
      </c>
      <c r="K102" s="94">
        <f t="shared" si="31"/>
        <v>0</v>
      </c>
      <c r="L102" s="94">
        <f t="shared" si="31"/>
        <v>0</v>
      </c>
      <c r="M102" s="94">
        <f t="shared" si="31"/>
        <v>5</v>
      </c>
      <c r="N102" s="94">
        <f t="shared" si="31"/>
        <v>5</v>
      </c>
      <c r="O102" s="94">
        <f t="shared" si="31"/>
        <v>5</v>
      </c>
      <c r="P102" s="94">
        <f t="shared" si="31"/>
        <v>5</v>
      </c>
      <c r="Q102" s="95"/>
    </row>
    <row r="103" spans="1:17" ht="77.25" customHeight="1" x14ac:dyDescent="0.25">
      <c r="A103" s="135" t="s">
        <v>173</v>
      </c>
      <c r="B103" s="147"/>
      <c r="C103" s="105"/>
      <c r="D103" s="92"/>
      <c r="E103" s="94">
        <f>SUM(E104:E105)</f>
        <v>5</v>
      </c>
      <c r="F103" s="94">
        <f t="shared" ref="F103:P103" si="32">SUM(F104:F105)</f>
        <v>0</v>
      </c>
      <c r="G103" s="94">
        <f t="shared" si="32"/>
        <v>0</v>
      </c>
      <c r="H103" s="94">
        <f t="shared" si="32"/>
        <v>5</v>
      </c>
      <c r="I103" s="94">
        <f t="shared" si="32"/>
        <v>5</v>
      </c>
      <c r="J103" s="94">
        <f t="shared" si="32"/>
        <v>5</v>
      </c>
      <c r="K103" s="94">
        <f t="shared" si="32"/>
        <v>0</v>
      </c>
      <c r="L103" s="94">
        <f t="shared" si="32"/>
        <v>0</v>
      </c>
      <c r="M103" s="94">
        <f t="shared" si="32"/>
        <v>5</v>
      </c>
      <c r="N103" s="94">
        <f t="shared" si="32"/>
        <v>5</v>
      </c>
      <c r="O103" s="94">
        <f t="shared" si="32"/>
        <v>5</v>
      </c>
      <c r="P103" s="94">
        <f t="shared" si="32"/>
        <v>5</v>
      </c>
      <c r="Q103" s="95">
        <f>SUM(E103:P103)/9</f>
        <v>4.4444444444444446</v>
      </c>
    </row>
    <row r="104" spans="1:17" ht="13.5" customHeight="1" x14ac:dyDescent="0.25">
      <c r="A104" s="66"/>
      <c r="B104" s="31" t="s">
        <v>171</v>
      </c>
      <c r="C104" s="53"/>
      <c r="D104" s="43">
        <v>5</v>
      </c>
      <c r="E104" s="17">
        <v>5</v>
      </c>
      <c r="F104" s="47"/>
      <c r="G104" s="17"/>
      <c r="H104" s="17">
        <v>5</v>
      </c>
      <c r="I104" s="17">
        <v>5</v>
      </c>
      <c r="J104" s="17">
        <v>5</v>
      </c>
      <c r="K104" s="47"/>
      <c r="L104" s="47"/>
      <c r="M104" s="17">
        <v>5</v>
      </c>
      <c r="N104" s="47">
        <v>5</v>
      </c>
      <c r="O104" s="47">
        <v>5</v>
      </c>
      <c r="P104" s="47">
        <v>5</v>
      </c>
      <c r="Q104" s="22"/>
    </row>
    <row r="105" spans="1:17" ht="16.5" customHeight="1" x14ac:dyDescent="0.25">
      <c r="A105" s="66"/>
      <c r="B105" s="31" t="s">
        <v>172</v>
      </c>
      <c r="C105" s="53"/>
      <c r="D105" s="43">
        <v>0</v>
      </c>
      <c r="E105" s="17"/>
      <c r="F105" s="47"/>
      <c r="G105" s="17">
        <v>0</v>
      </c>
      <c r="H105" s="17"/>
      <c r="I105" s="17"/>
      <c r="J105" s="17"/>
      <c r="K105" s="47"/>
      <c r="L105" s="47"/>
      <c r="M105" s="17"/>
      <c r="N105" s="47"/>
      <c r="O105" s="47"/>
      <c r="P105" s="47"/>
      <c r="Q105" s="22"/>
    </row>
    <row r="106" spans="1:17" s="11" customFormat="1" ht="35.25" customHeight="1" x14ac:dyDescent="0.25">
      <c r="A106" s="171" t="s">
        <v>24</v>
      </c>
      <c r="B106" s="172"/>
      <c r="C106" s="37"/>
      <c r="D106" s="47">
        <v>100</v>
      </c>
      <c r="E106" s="74">
        <f>E10+E33+E41+E76+E86+E102</f>
        <v>80</v>
      </c>
      <c r="F106" s="74" t="e">
        <f>F10+F41+#REF!+#REF!+F76+#REF!+#REF!</f>
        <v>#REF!</v>
      </c>
      <c r="G106" s="83">
        <f>G10+G33+G41+G76+G86+G102</f>
        <v>91</v>
      </c>
      <c r="H106" s="83">
        <f t="shared" ref="H106:P106" si="33">H10+H33+H41+H76+H86+H102</f>
        <v>83</v>
      </c>
      <c r="I106" s="85">
        <f t="shared" si="33"/>
        <v>70</v>
      </c>
      <c r="J106" s="83">
        <f t="shared" si="33"/>
        <v>81</v>
      </c>
      <c r="K106" s="83">
        <f t="shared" si="33"/>
        <v>0</v>
      </c>
      <c r="L106" s="83">
        <f t="shared" si="33"/>
        <v>0</v>
      </c>
      <c r="M106" s="83">
        <f t="shared" si="33"/>
        <v>73</v>
      </c>
      <c r="N106" s="83">
        <f>N10+N33+N41+N76+N86+N102</f>
        <v>77</v>
      </c>
      <c r="O106" s="83">
        <f t="shared" si="33"/>
        <v>72</v>
      </c>
      <c r="P106" s="83">
        <f t="shared" si="33"/>
        <v>68</v>
      </c>
      <c r="Q106" s="22"/>
    </row>
    <row r="107" spans="1:17" x14ac:dyDescent="0.25">
      <c r="A107" s="2"/>
      <c r="B107" s="1"/>
      <c r="C107" s="1"/>
      <c r="D107" s="1"/>
      <c r="E107" s="1"/>
      <c r="G107" s="68"/>
      <c r="L107" s="1"/>
    </row>
    <row r="108" spans="1:17" x14ac:dyDescent="0.25">
      <c r="G108" s="68"/>
    </row>
    <row r="109" spans="1:17" x14ac:dyDescent="0.25">
      <c r="G109" s="68"/>
    </row>
    <row r="110" spans="1:17" ht="15.75" x14ac:dyDescent="0.25">
      <c r="A110" s="35" t="s">
        <v>82</v>
      </c>
      <c r="B110" s="36"/>
      <c r="C110" s="36"/>
      <c r="D110" s="36"/>
      <c r="E110" s="36"/>
      <c r="F110" s="35" t="s">
        <v>82</v>
      </c>
      <c r="G110" s="69"/>
      <c r="H110" s="36"/>
      <c r="I110" s="36"/>
      <c r="J110" s="36"/>
    </row>
    <row r="111" spans="1:17" ht="15.75" x14ac:dyDescent="0.25">
      <c r="A111" s="35" t="s">
        <v>83</v>
      </c>
      <c r="B111" s="36"/>
      <c r="C111" s="36"/>
      <c r="D111" s="36"/>
      <c r="E111" s="36"/>
      <c r="F111" s="35" t="s">
        <v>83</v>
      </c>
      <c r="G111" s="69"/>
      <c r="H111" s="36"/>
      <c r="I111" s="36"/>
      <c r="J111" s="36"/>
    </row>
    <row r="112" spans="1:17" ht="15.75" x14ac:dyDescent="0.25">
      <c r="A112" s="35" t="s">
        <v>84</v>
      </c>
      <c r="B112" s="36"/>
      <c r="C112" s="36"/>
      <c r="D112" s="36"/>
      <c r="E112" s="35" t="s">
        <v>85</v>
      </c>
      <c r="F112" s="35" t="s">
        <v>84</v>
      </c>
      <c r="G112" s="69"/>
      <c r="H112" s="36"/>
      <c r="I112" s="36"/>
      <c r="J112" s="35"/>
    </row>
    <row r="113" spans="7:7" x14ac:dyDescent="0.25">
      <c r="G113" s="68"/>
    </row>
    <row r="114" spans="7:7" x14ac:dyDescent="0.25">
      <c r="G114" s="68"/>
    </row>
    <row r="115" spans="7:7" x14ac:dyDescent="0.25">
      <c r="G115" s="68"/>
    </row>
    <row r="116" spans="7:7" x14ac:dyDescent="0.25">
      <c r="G116" s="68"/>
    </row>
    <row r="117" spans="7:7" x14ac:dyDescent="0.25">
      <c r="G117" s="68"/>
    </row>
    <row r="118" spans="7:7" x14ac:dyDescent="0.25">
      <c r="G118" s="68"/>
    </row>
    <row r="119" spans="7:7" x14ac:dyDescent="0.25">
      <c r="G119" s="68"/>
    </row>
    <row r="120" spans="7:7" x14ac:dyDescent="0.25">
      <c r="G120" s="68"/>
    </row>
    <row r="121" spans="7:7" x14ac:dyDescent="0.25">
      <c r="G121" s="68"/>
    </row>
    <row r="122" spans="7:7" x14ac:dyDescent="0.25">
      <c r="G122" s="68"/>
    </row>
    <row r="123" spans="7:7" x14ac:dyDescent="0.25">
      <c r="G123" s="68"/>
    </row>
    <row r="124" spans="7:7" x14ac:dyDescent="0.25">
      <c r="G124" s="68"/>
    </row>
    <row r="125" spans="7:7" x14ac:dyDescent="0.25">
      <c r="G125" s="68"/>
    </row>
    <row r="126" spans="7:7" x14ac:dyDescent="0.25">
      <c r="G126" s="68"/>
    </row>
    <row r="127" spans="7:7" x14ac:dyDescent="0.25">
      <c r="G127" s="68"/>
    </row>
    <row r="128" spans="7:7" x14ac:dyDescent="0.25">
      <c r="G128" s="68"/>
    </row>
    <row r="129" spans="7:7" x14ac:dyDescent="0.25">
      <c r="G129" s="68"/>
    </row>
    <row r="130" spans="7:7" x14ac:dyDescent="0.25">
      <c r="G130" s="68"/>
    </row>
    <row r="131" spans="7:7" x14ac:dyDescent="0.25">
      <c r="G131" s="68"/>
    </row>
    <row r="132" spans="7:7" x14ac:dyDescent="0.25">
      <c r="G132" s="68"/>
    </row>
    <row r="133" spans="7:7" x14ac:dyDescent="0.25">
      <c r="G133" s="68"/>
    </row>
    <row r="134" spans="7:7" x14ac:dyDescent="0.25">
      <c r="G134" s="68"/>
    </row>
    <row r="135" spans="7:7" x14ac:dyDescent="0.25">
      <c r="G135" s="68"/>
    </row>
    <row r="136" spans="7:7" x14ac:dyDescent="0.25">
      <c r="G136" s="68"/>
    </row>
    <row r="137" spans="7:7" x14ac:dyDescent="0.25">
      <c r="G137" s="68"/>
    </row>
    <row r="138" spans="7:7" x14ac:dyDescent="0.25">
      <c r="G138" s="68"/>
    </row>
    <row r="139" spans="7:7" x14ac:dyDescent="0.25">
      <c r="G139" s="68"/>
    </row>
    <row r="140" spans="7:7" x14ac:dyDescent="0.25">
      <c r="G140" s="68"/>
    </row>
    <row r="141" spans="7:7" x14ac:dyDescent="0.25">
      <c r="G141" s="68"/>
    </row>
    <row r="142" spans="7:7" x14ac:dyDescent="0.25">
      <c r="G142" s="68"/>
    </row>
    <row r="143" spans="7:7" x14ac:dyDescent="0.25">
      <c r="G143" s="68"/>
    </row>
    <row r="144" spans="7:7" x14ac:dyDescent="0.25">
      <c r="G144" s="68"/>
    </row>
    <row r="145" spans="7:7" x14ac:dyDescent="0.25">
      <c r="G145" s="68"/>
    </row>
    <row r="146" spans="7:7" x14ac:dyDescent="0.25">
      <c r="G146" s="68"/>
    </row>
    <row r="147" spans="7:7" x14ac:dyDescent="0.25">
      <c r="G147" s="68"/>
    </row>
    <row r="148" spans="7:7" x14ac:dyDescent="0.25">
      <c r="G148" s="68"/>
    </row>
    <row r="149" spans="7:7" x14ac:dyDescent="0.25">
      <c r="G149" s="68"/>
    </row>
    <row r="150" spans="7:7" x14ac:dyDescent="0.25">
      <c r="G150" s="68"/>
    </row>
    <row r="151" spans="7:7" x14ac:dyDescent="0.25">
      <c r="G151" s="68"/>
    </row>
    <row r="152" spans="7:7" x14ac:dyDescent="0.25">
      <c r="G152" s="68"/>
    </row>
    <row r="153" spans="7:7" x14ac:dyDescent="0.25">
      <c r="G153" s="68"/>
    </row>
    <row r="154" spans="7:7" x14ac:dyDescent="0.25">
      <c r="G154" s="68"/>
    </row>
    <row r="155" spans="7:7" x14ac:dyDescent="0.25">
      <c r="G155" s="68"/>
    </row>
    <row r="156" spans="7:7" x14ac:dyDescent="0.25">
      <c r="G156" s="68"/>
    </row>
    <row r="157" spans="7:7" x14ac:dyDescent="0.25">
      <c r="G157" s="68"/>
    </row>
    <row r="158" spans="7:7" x14ac:dyDescent="0.25">
      <c r="G158" s="68"/>
    </row>
    <row r="159" spans="7:7" x14ac:dyDescent="0.25">
      <c r="G159" s="68"/>
    </row>
    <row r="160" spans="7:7" x14ac:dyDescent="0.25">
      <c r="G160" s="68"/>
    </row>
    <row r="161" spans="7:7" x14ac:dyDescent="0.25">
      <c r="G161" s="68"/>
    </row>
    <row r="162" spans="7:7" x14ac:dyDescent="0.25">
      <c r="G162" s="68"/>
    </row>
    <row r="163" spans="7:7" x14ac:dyDescent="0.25">
      <c r="G163" s="68"/>
    </row>
    <row r="164" spans="7:7" x14ac:dyDescent="0.25">
      <c r="G164" s="68"/>
    </row>
    <row r="165" spans="7:7" x14ac:dyDescent="0.25">
      <c r="G165" s="68"/>
    </row>
    <row r="166" spans="7:7" x14ac:dyDescent="0.25">
      <c r="G166" s="68"/>
    </row>
    <row r="167" spans="7:7" x14ac:dyDescent="0.25">
      <c r="G167" s="68"/>
    </row>
    <row r="168" spans="7:7" x14ac:dyDescent="0.25">
      <c r="G168" s="68"/>
    </row>
    <row r="169" spans="7:7" x14ac:dyDescent="0.25">
      <c r="G169" s="68"/>
    </row>
    <row r="170" spans="7:7" x14ac:dyDescent="0.25">
      <c r="G170" s="68"/>
    </row>
    <row r="171" spans="7:7" x14ac:dyDescent="0.25">
      <c r="G171" s="68"/>
    </row>
    <row r="172" spans="7:7" x14ac:dyDescent="0.25">
      <c r="G172" s="68"/>
    </row>
    <row r="173" spans="7:7" x14ac:dyDescent="0.25">
      <c r="G173" s="68"/>
    </row>
    <row r="174" spans="7:7" x14ac:dyDescent="0.25">
      <c r="G174" s="68"/>
    </row>
    <row r="175" spans="7:7" x14ac:dyDescent="0.25">
      <c r="G175" s="68"/>
    </row>
    <row r="176" spans="7:7" x14ac:dyDescent="0.25">
      <c r="G176" s="68"/>
    </row>
    <row r="177" spans="7:7" x14ac:dyDescent="0.25">
      <c r="G177" s="68"/>
    </row>
    <row r="178" spans="7:7" x14ac:dyDescent="0.25">
      <c r="G178" s="68"/>
    </row>
    <row r="179" spans="7:7" x14ac:dyDescent="0.25">
      <c r="G179" s="68"/>
    </row>
    <row r="180" spans="7:7" x14ac:dyDescent="0.25">
      <c r="G180" s="68"/>
    </row>
    <row r="181" spans="7:7" x14ac:dyDescent="0.25">
      <c r="G181" s="68"/>
    </row>
    <row r="182" spans="7:7" x14ac:dyDescent="0.25">
      <c r="G182" s="68"/>
    </row>
    <row r="183" spans="7:7" x14ac:dyDescent="0.25">
      <c r="G183" s="68"/>
    </row>
    <row r="184" spans="7:7" x14ac:dyDescent="0.25">
      <c r="G184" s="68"/>
    </row>
    <row r="185" spans="7:7" x14ac:dyDescent="0.25">
      <c r="G185" s="68"/>
    </row>
    <row r="186" spans="7:7" x14ac:dyDescent="0.25">
      <c r="G186" s="68"/>
    </row>
    <row r="187" spans="7:7" x14ac:dyDescent="0.25">
      <c r="G187" s="68"/>
    </row>
    <row r="188" spans="7:7" x14ac:dyDescent="0.25">
      <c r="G188" s="68"/>
    </row>
    <row r="189" spans="7:7" x14ac:dyDescent="0.25">
      <c r="G189" s="68"/>
    </row>
    <row r="190" spans="7:7" x14ac:dyDescent="0.25">
      <c r="G190" s="68"/>
    </row>
    <row r="191" spans="7:7" x14ac:dyDescent="0.25">
      <c r="G191" s="68"/>
    </row>
    <row r="192" spans="7:7" x14ac:dyDescent="0.25">
      <c r="G192" s="68"/>
    </row>
    <row r="193" spans="7:7" x14ac:dyDescent="0.25">
      <c r="G193" s="68"/>
    </row>
    <row r="194" spans="7:7" x14ac:dyDescent="0.25">
      <c r="G194" s="68"/>
    </row>
    <row r="195" spans="7:7" x14ac:dyDescent="0.25">
      <c r="G195" s="68"/>
    </row>
    <row r="196" spans="7:7" x14ac:dyDescent="0.25">
      <c r="G196" s="68"/>
    </row>
    <row r="197" spans="7:7" x14ac:dyDescent="0.25">
      <c r="G197" s="68"/>
    </row>
    <row r="198" spans="7:7" x14ac:dyDescent="0.25">
      <c r="G198" s="68"/>
    </row>
    <row r="199" spans="7:7" x14ac:dyDescent="0.25">
      <c r="G199" s="68"/>
    </row>
    <row r="200" spans="7:7" x14ac:dyDescent="0.25">
      <c r="G200" s="68"/>
    </row>
    <row r="201" spans="7:7" x14ac:dyDescent="0.25">
      <c r="G201" s="68"/>
    </row>
    <row r="202" spans="7:7" x14ac:dyDescent="0.25">
      <c r="G202" s="68"/>
    </row>
    <row r="203" spans="7:7" x14ac:dyDescent="0.25">
      <c r="G203" s="68"/>
    </row>
    <row r="204" spans="7:7" x14ac:dyDescent="0.25">
      <c r="G204" s="68"/>
    </row>
    <row r="205" spans="7:7" x14ac:dyDescent="0.25">
      <c r="G205" s="68"/>
    </row>
    <row r="206" spans="7:7" x14ac:dyDescent="0.25">
      <c r="G206" s="68"/>
    </row>
    <row r="207" spans="7:7" x14ac:dyDescent="0.25">
      <c r="G207" s="68"/>
    </row>
    <row r="208" spans="7:7" x14ac:dyDescent="0.25">
      <c r="G208" s="68"/>
    </row>
    <row r="209" spans="7:7" x14ac:dyDescent="0.25">
      <c r="G209" s="68"/>
    </row>
    <row r="210" spans="7:7" x14ac:dyDescent="0.25">
      <c r="G210" s="68"/>
    </row>
  </sheetData>
  <mergeCells count="72">
    <mergeCell ref="P7:P8"/>
    <mergeCell ref="P17:P18"/>
    <mergeCell ref="Q17:Q18"/>
    <mergeCell ref="A106:B106"/>
    <mergeCell ref="I17:I18"/>
    <mergeCell ref="J17:J18"/>
    <mergeCell ref="M17:M18"/>
    <mergeCell ref="N17:N18"/>
    <mergeCell ref="O17:O18"/>
    <mergeCell ref="A102:B102"/>
    <mergeCell ref="A103:B103"/>
    <mergeCell ref="E17:E18"/>
    <mergeCell ref="G17:G18"/>
    <mergeCell ref="H17:H18"/>
    <mergeCell ref="A86:C86"/>
    <mergeCell ref="A46:B46"/>
    <mergeCell ref="A49:B49"/>
    <mergeCell ref="A42:B42"/>
    <mergeCell ref="D77:D78"/>
    <mergeCell ref="C77:C80"/>
    <mergeCell ref="A53:B53"/>
    <mergeCell ref="A56:B56"/>
    <mergeCell ref="A59:B59"/>
    <mergeCell ref="A66:B66"/>
    <mergeCell ref="A69:B69"/>
    <mergeCell ref="C49:C52"/>
    <mergeCell ref="C53:C55"/>
    <mergeCell ref="C56:C58"/>
    <mergeCell ref="C66:C68"/>
    <mergeCell ref="C69:C75"/>
    <mergeCell ref="F7:F8"/>
    <mergeCell ref="C25:C32"/>
    <mergeCell ref="A33:B33"/>
    <mergeCell ref="C34:C37"/>
    <mergeCell ref="A41:C41"/>
    <mergeCell ref="A11:B11"/>
    <mergeCell ref="A17:B18"/>
    <mergeCell ref="A25:B25"/>
    <mergeCell ref="A34:B34"/>
    <mergeCell ref="A38:B38"/>
    <mergeCell ref="A1:A2"/>
    <mergeCell ref="C1:G1"/>
    <mergeCell ref="C2:H2"/>
    <mergeCell ref="A4:H4"/>
    <mergeCell ref="A5:H5"/>
    <mergeCell ref="O7:O8"/>
    <mergeCell ref="Q7:Q8"/>
    <mergeCell ref="A10:C10"/>
    <mergeCell ref="C17:C18"/>
    <mergeCell ref="D17:D18"/>
    <mergeCell ref="H7:H8"/>
    <mergeCell ref="J7:J8"/>
    <mergeCell ref="K7:K8"/>
    <mergeCell ref="L7:L8"/>
    <mergeCell ref="M7:M8"/>
    <mergeCell ref="N7:N8"/>
    <mergeCell ref="B7:B8"/>
    <mergeCell ref="I7:I8"/>
    <mergeCell ref="G7:G8"/>
    <mergeCell ref="D7:D8"/>
    <mergeCell ref="E7:E8"/>
    <mergeCell ref="A95:B95"/>
    <mergeCell ref="C95:C98"/>
    <mergeCell ref="A99:B99"/>
    <mergeCell ref="C99:C101"/>
    <mergeCell ref="A76:C76"/>
    <mergeCell ref="A87:B87"/>
    <mergeCell ref="C87:C90"/>
    <mergeCell ref="A91:B91"/>
    <mergeCell ref="C91:C94"/>
    <mergeCell ref="A77:B77"/>
    <mergeCell ref="A81:B81"/>
  </mergeCells>
  <pageMargins left="0.31496062992125984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 4 </vt:lpstr>
      <vt:lpstr>Прил 3 </vt:lpstr>
      <vt:lpstr>Прил №1</vt:lpstr>
    </vt:vector>
  </TitlesOfParts>
  <Company>Your Company Name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А. Короткая</dc:creator>
  <cp:lastModifiedBy>Татьяна Ю. Сченстная</cp:lastModifiedBy>
  <cp:lastPrinted>2022-05-19T11:31:38Z</cp:lastPrinted>
  <dcterms:created xsi:type="dcterms:W3CDTF">2013-06-11T05:48:22Z</dcterms:created>
  <dcterms:modified xsi:type="dcterms:W3CDTF">2022-05-19T11:35:31Z</dcterms:modified>
</cp:coreProperties>
</file>